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tabRatio="603" activeTab="2"/>
  </bookViews>
  <sheets>
    <sheet name="Income" sheetId="1" r:id="rId1"/>
    <sheet name="BSht" sheetId="2" r:id="rId2"/>
    <sheet name="Notes" sheetId="3" r:id="rId3"/>
  </sheets>
  <definedNames>
    <definedName name="_xlnm.Print_Area" localSheetId="0">'Income'!$A$1:$L$68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<sst xmlns="http://schemas.openxmlformats.org/spreadsheetml/2006/main" count="288" uniqueCount="219">
  <si>
    <t>FIMA CORPORATION BERHAD</t>
  </si>
  <si>
    <t>(Company No. 21185-P)</t>
  </si>
  <si>
    <t xml:space="preserve">QUARTERLY REPORT ON CONSOLIDATED RESULTS 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</si>
  <si>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</si>
  <si>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</si>
  <si>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</si>
  <si>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</si>
  <si>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</si>
  <si>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</si>
  <si>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</si>
  <si>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</si>
  <si>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</si>
  <si>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</si>
  <si>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</si>
  <si>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</si>
  <si>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</si>
  <si>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</si>
  <si>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</si>
  <si>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</si>
  <si>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</si>
  <si>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</si>
  <si>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</si>
  <si>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</si>
  <si>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</si>
  <si>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</si>
  <si>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</si>
  <si>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</si>
  <si>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</si>
  <si>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</si>
  <si>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</si>
  <si>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</si>
  <si>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</si>
  <si>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</si>
  <si>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</si>
  <si>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</si>
  <si>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 items</t>
  </si>
  <si>
    <t>(f)</t>
  </si>
  <si>
    <t>Share in the results of associated companies</t>
  </si>
  <si>
    <t>(g)</t>
  </si>
  <si>
    <t>Profit/(loss) before taxation, minority</t>
  </si>
  <si>
    <t>(h)</t>
  </si>
  <si>
    <t>Taxation</t>
  </si>
  <si>
    <t>(i)</t>
  </si>
  <si>
    <t>Profit/(loss) after taxation</t>
  </si>
  <si>
    <t>before deducting 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</si>
  <si>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</si>
  <si>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</si>
  <si>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</si>
  <si>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</si>
  <si>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</si>
  <si>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</si>
  <si>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</si>
  <si>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</si>
  <si>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</si>
  <si>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</si>
  <si>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</si>
  <si>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</si>
  <si>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</si>
  <si>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</si>
  <si>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</si>
  <si>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 :-</t>
  </si>
  <si>
    <t>Basic (based on 1999 : 30,968,724</t>
  </si>
  <si>
    <t>(1998 : 30,968,724) ordinary shares) (sen)</t>
  </si>
  <si>
    <t>Fully diluted (based on 1999 : 30,968,724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</si>
  <si>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</si>
  <si>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</si>
  <si>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</si>
  <si>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</si>
  <si>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</si>
  <si>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</si>
  <si>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</si>
  <si>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</si>
  <si>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</si>
  <si>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4.</t>
  </si>
  <si>
    <t>Intangible Assets</t>
  </si>
  <si>
    <t>5.</t>
  </si>
  <si>
    <t>Current Assets</t>
  </si>
  <si>
    <t>Stocks</t>
  </si>
  <si>
    <t>Trade Debtors</t>
  </si>
  <si>
    <t>Cash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</si>
  <si>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</si>
  <si>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</si>
  <si>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</si>
  <si>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</si>
  <si>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</si>
  <si>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</si>
  <si>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</si>
  <si>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</si>
  <si>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Assets/(Current Liabilities)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</si>
  <si>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</si>
  <si>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</si>
  <si>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</si>
  <si>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</si>
  <si>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</si>
  <si>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</si>
  <si>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</si>
  <si>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</si>
  <si>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</si>
  <si>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9.</t>
  </si>
  <si>
    <t>Minority Interests</t>
  </si>
  <si>
    <t>10.</t>
  </si>
  <si>
    <t>11.</t>
  </si>
  <si>
    <t>12.</t>
  </si>
  <si>
    <t>Net Tangible Assets per Share (sen)</t>
  </si>
  <si>
    <t>NOTES</t>
  </si>
  <si>
    <t>Segmental Reporting</t>
  </si>
  <si>
    <t>Profit/(Loss)</t>
  </si>
  <si>
    <t xml:space="preserve">Before </t>
  </si>
  <si>
    <t>Assets</t>
  </si>
  <si>
    <t>Employed</t>
  </si>
  <si>
    <t>Group</t>
  </si>
  <si>
    <t>There is no purchase or disposal of quoted securities.</t>
  </si>
  <si>
    <t>Group Borrowings</t>
  </si>
  <si>
    <t>Review of Performance</t>
  </si>
  <si>
    <t>Current Year Prospects</t>
  </si>
  <si>
    <t>BY ORDER OF THE BOARD</t>
  </si>
  <si>
    <t>30/9/98</t>
  </si>
  <si>
    <t>13.</t>
  </si>
  <si>
    <t>Other Debtors</t>
  </si>
  <si>
    <t>Deposit with licensed bank</t>
  </si>
  <si>
    <t>TOTAL</t>
  </si>
  <si>
    <t>Total</t>
  </si>
  <si>
    <t>There is no extraordinary items.</t>
  </si>
  <si>
    <t>14.</t>
  </si>
  <si>
    <t>15.</t>
  </si>
  <si>
    <t>Term Loan</t>
  </si>
  <si>
    <t>Deferred Taxation</t>
  </si>
  <si>
    <t>Accounting Policies</t>
  </si>
  <si>
    <t>Extraordinary Item</t>
  </si>
  <si>
    <t>Exceptional Item</t>
  </si>
  <si>
    <t>Purchase or disposal of quoted securities</t>
  </si>
  <si>
    <t>Changes in the composition of the Group</t>
  </si>
  <si>
    <t>There is no changes in the composition of the Group for the current financial year to date.</t>
  </si>
  <si>
    <t>Corporate proposals</t>
  </si>
  <si>
    <t>There is no corporate proposals announced but not completed at the date of this report.</t>
  </si>
  <si>
    <t>Seasonality or cyclicality of operations.</t>
  </si>
  <si>
    <t>Issuances and repayment of debt and equity securities.</t>
  </si>
  <si>
    <t xml:space="preserve">There is no issuances and repayment of debt and equity securities, share buy-backs, share cancellations, </t>
  </si>
  <si>
    <t>shares held as treasury shares and resale of treasury shares for the current financial year to date.</t>
  </si>
  <si>
    <t>The term loans are denominated in Ringgit Malaysia.</t>
  </si>
  <si>
    <t>There is no contingent liabilities at the date of this report.</t>
  </si>
  <si>
    <t>Contingent Liabilities</t>
  </si>
  <si>
    <t>Financial instruments</t>
  </si>
  <si>
    <t>There is no financial instruments with off balance sheet risk at the date of this report.</t>
  </si>
  <si>
    <t>Material litigation</t>
  </si>
  <si>
    <t>16.</t>
  </si>
  <si>
    <t>17.</t>
  </si>
  <si>
    <t>18.</t>
  </si>
  <si>
    <t>Material change in profit before taxation for the quarter reported as compared with the preceding quarter</t>
  </si>
  <si>
    <t>19.</t>
  </si>
  <si>
    <t>20.</t>
  </si>
  <si>
    <t>Variance of actual profit from forecast profit</t>
  </si>
  <si>
    <t>Not applicable</t>
  </si>
  <si>
    <t>Dividend</t>
  </si>
  <si>
    <t>21.</t>
  </si>
  <si>
    <t xml:space="preserve">The quarterly financial statements have been prepared based on accounting policies and methods of </t>
  </si>
  <si>
    <t>31/03/00</t>
  </si>
  <si>
    <t>Deferred Expenditure</t>
  </si>
  <si>
    <t>Due from Related Companies</t>
  </si>
  <si>
    <t>Due to Related Companies</t>
  </si>
  <si>
    <t xml:space="preserve">Proposed Dividends </t>
  </si>
  <si>
    <t>Hire Purchase &amp; Lease Creditors</t>
  </si>
  <si>
    <t>computation consistent with those adopted in the 1999/2000 financial statements.</t>
  </si>
  <si>
    <t xml:space="preserve">The tax figures do not include any deferred tax and/or any adjustments for under or over provision in respect </t>
  </si>
  <si>
    <t>of prior years.</t>
  </si>
  <si>
    <t>Property Management</t>
  </si>
  <si>
    <t>Manufacturing</t>
  </si>
  <si>
    <t>Trading</t>
  </si>
  <si>
    <t>Pursuant to the above, on 10 October 2000, the Company announced that it had on even date accepted a</t>
  </si>
  <si>
    <t>Settlement Letter dated 5 October 2000 between the Company and MAHB for a settlement sum of RM45.0</t>
  </si>
  <si>
    <t>A wholly-owned subsidiary of the Company has served a Writ of Summons against a third party for arrears of</t>
  </si>
  <si>
    <t>31/12/00</t>
  </si>
  <si>
    <t>rental and other expenses amounting to RM1.697 million and filed Summons in Chambers to apply for</t>
  </si>
  <si>
    <t>Summary Judgement.  Subsequently, there was an amendment to the Statement of Claim.  On 14 November</t>
  </si>
  <si>
    <t>2000, the Court has ordered that separate Summons in Chambers be filed in respect of the application for</t>
  </si>
  <si>
    <t>thereof, the Company's solicitors had obtained the Order in Terms for the amendment and shall file the revised</t>
  </si>
  <si>
    <t xml:space="preserve">amendment to the Statement of Claim and the application for Summary Judgement respectively.  In view </t>
  </si>
  <si>
    <t>Secured</t>
  </si>
  <si>
    <t>Unsecured</t>
  </si>
  <si>
    <t>Revolving Credit</t>
  </si>
  <si>
    <t>Long Term Borrowings</t>
  </si>
  <si>
    <t>Barring unforeseen circumstances, the Directors are of the view that the Group's overall performance will be</t>
  </si>
  <si>
    <t>storeyed car park with an adjacent open space car park.  Further details are set out in Note 6 below.</t>
  </si>
  <si>
    <t>Grant 19583, Mukim Damansara, Daerah Petaling, Selangor Darul Ehsan, together with a complex building</t>
  </si>
  <si>
    <t xml:space="preserve">On 11 May 2000, a Tenancy Agreement was terminated by Malaysia Airports Holdings Berhad ("MAHB") </t>
  </si>
  <si>
    <t>whereby the Company will have to deliver vacant possession of a complex building to MAHB by 1 August 2000.</t>
  </si>
  <si>
    <t>The Tenancy Agreement is in respect of a leasehold land measuring 46,538 square metres, located at Lot 1210,</t>
  </si>
  <si>
    <t>million, for the termination of the Tenancy Agreement.  Delivery of the vacant possession of the building was</t>
  </si>
  <si>
    <t>constructed thereon by the Company.  Net book value of the building stood at RM50.253 million.</t>
  </si>
  <si>
    <t>effected on 30 September 2000 and the settlement sum was paid to the Company on 6 December 2000 upon it</t>
  </si>
  <si>
    <t>obtaining all relevant approvals, resulting in an exceptional loss of RM5.253 million.</t>
  </si>
  <si>
    <t>Profit/Loss on sale of investments or properties</t>
  </si>
  <si>
    <t>The exceptional item is in respect of the loss on disposal by the Company of a complex building and a multi-</t>
  </si>
  <si>
    <t>Pre-acquisition profits/loss</t>
  </si>
  <si>
    <t>There is no pre-acquisition profits/loss.</t>
  </si>
  <si>
    <t>FOR THE FINANCIAL QUARTER ENDED 31 MARCH 2001</t>
  </si>
  <si>
    <t>31/03/01</t>
  </si>
  <si>
    <t>Period Ended 31 March 2001</t>
  </si>
  <si>
    <t>Statement of Claim in due course.  The hearing date for the case has been fixed on 23 May 2001.</t>
  </si>
  <si>
    <t>The Board of Directors recommend the payment of 7.5% dividend less 28% taxation for the year ended 31</t>
  </si>
  <si>
    <t>RM1,672,311) and will be paid on a date to be announced.</t>
  </si>
  <si>
    <t>March 2001 (last year : 7.5%).  The proposed dividend net of tax will amount to RM1,672,311 (last year :</t>
  </si>
  <si>
    <t>Date :   21 May 2001</t>
  </si>
  <si>
    <t>Company Secretary</t>
  </si>
  <si>
    <t>The Group recorded a profit before taxation of RM3.6 million for the final quarter ended 31 March 2001 as</t>
  </si>
  <si>
    <t>compared to RM960,000 loss before taxation in the preceding quarter ended 31 December 2000.  The favourable</t>
  </si>
  <si>
    <t>variance was mainly due to an exceptional loss of RM5.253 million in the preceding quarter.</t>
  </si>
  <si>
    <t>For the financial year under review, the Group posted a profit before taxation of RM13.4 million on the back of</t>
  </si>
  <si>
    <t>turnover of RM114.7 million as compared to previous financial year which recorded a profit before taxation of</t>
  </si>
  <si>
    <t>RM2.8 million with a turnover of RM91.1 million.</t>
  </si>
  <si>
    <t xml:space="preserve">The improvement in the profits was primarily attributed to 27% or RM23.0 million increase in turnover in the </t>
  </si>
  <si>
    <t xml:space="preserve">security printing business.  </t>
  </si>
  <si>
    <t>In November 2000, approval was obtained from Jabatan Tanah Dan Galian, Kuala Lumpur for disposal of a</t>
  </si>
  <si>
    <t xml:space="preserve">piece of industrial land held under PN 2821, Lot 109, Seksyen 92A, Daerah Kuala Lumpur.  Balance of the  </t>
  </si>
  <si>
    <t>total disposal sum of RM820,000 was received in January 2001, resulting in a gain of RM359,000.</t>
  </si>
  <si>
    <t>The security printing business is affected by the cyclical increase in volume of certain jobs.</t>
  </si>
  <si>
    <t>satisfactory in the current year.</t>
  </si>
  <si>
    <t xml:space="preserve">MD JUNID BIN MD YUSOF </t>
  </si>
  <si>
    <t>Kuala Lumpur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</si>
</sst>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_(* #,##0.000_);_(* \(#,##0.000\);_(* &quot;-&quot;??_);_(@_)"/>
    <numFmt numFmtId="183" formatCode="0.00;[Red]0.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8" fontId="6" fillId="0" borderId="1" xfId="15" applyNumberFormat="1" applyFont="1" applyBorder="1" applyAlignment="1">
      <alignment/>
    </xf>
    <xf numFmtId="178" fontId="6" fillId="0" borderId="0" xfId="15" applyNumberFormat="1" applyFont="1" applyAlignment="1">
      <alignment/>
    </xf>
    <xf numFmtId="179" fontId="6" fillId="0" borderId="1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2" xfId="15" applyNumberFormat="1" applyFont="1" applyBorder="1" applyAlignment="1">
      <alignment/>
    </xf>
    <xf numFmtId="179" fontId="6" fillId="0" borderId="3" xfId="15" applyNumberFormat="1" applyFont="1" applyBorder="1" applyAlignment="1">
      <alignment/>
    </xf>
    <xf numFmtId="179" fontId="6" fillId="0" borderId="4" xfId="15" applyNumberFormat="1" applyFont="1" applyBorder="1" applyAlignment="1">
      <alignment/>
    </xf>
    <xf numFmtId="179" fontId="6" fillId="0" borderId="5" xfId="15" applyNumberFormat="1" applyFont="1" applyBorder="1" applyAlignment="1">
      <alignment/>
    </xf>
    <xf numFmtId="179" fontId="5" fillId="0" borderId="0" xfId="15" applyNumberFormat="1" applyFont="1" applyAlignment="1">
      <alignment horizontal="center"/>
    </xf>
    <xf numFmtId="179" fontId="5" fillId="0" borderId="0" xfId="15" applyNumberFormat="1" applyFont="1" applyAlignment="1">
      <alignment/>
    </xf>
    <xf numFmtId="179" fontId="6" fillId="0" borderId="6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179" fontId="0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179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9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9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0" xfId="15" applyNumberFormat="1" applyFont="1" applyAlignment="1">
      <alignment horizontal="center"/>
    </xf>
    <xf numFmtId="179" fontId="0" fillId="0" borderId="7" xfId="15" applyNumberFormat="1" applyFont="1" applyBorder="1" applyAlignment="1">
      <alignment horizontal="right"/>
    </xf>
    <xf numFmtId="179" fontId="0" fillId="0" borderId="7" xfId="15" applyNumberFormat="1" applyFont="1" applyBorder="1" applyAlignment="1">
      <alignment/>
    </xf>
    <xf numFmtId="179" fontId="0" fillId="0" borderId="8" xfId="15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2"/>
  <sheetViews>
    <sheetView workbookViewId="0" topLeftCell="A1">
      <selection activeCell="L1" sqref="L1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4.140625" style="0" customWidth="1"/>
    <col min="5" max="5" width="12.42187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421875" style="0" customWidth="1"/>
    <col min="11" max="11" width="0.85546875" style="0" customWidth="1"/>
    <col min="12" max="12" width="12.421875" style="0" customWidth="1"/>
    <col min="13" max="13" width="2.28125" style="0" customWidth="1"/>
  </cols>
  <sheetData>
    <row r="1" spans="1:18" ht="12.75">
      <c r="A1" s="9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0"/>
      <c r="M1" s="11"/>
      <c r="N1" s="11"/>
      <c r="O1" s="11"/>
      <c r="P1" s="11"/>
      <c r="Q1" s="11"/>
      <c r="R1" s="8"/>
    </row>
    <row r="2" spans="1:18" ht="12.75">
      <c r="A2" s="7" t="s">
        <v>1</v>
      </c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8"/>
    </row>
    <row r="3" spans="1:18" ht="10.5" customHeight="1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8"/>
    </row>
    <row r="4" spans="1:18" ht="12.75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8"/>
    </row>
    <row r="5" spans="1:18" ht="12.75">
      <c r="A5" s="9" t="s">
        <v>195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8"/>
    </row>
    <row r="6" spans="1:18" ht="12.75" customHeight="1">
      <c r="A6" s="41" t="s">
        <v>3</v>
      </c>
      <c r="B6" s="41"/>
      <c r="C6" s="41"/>
      <c r="D6" s="41"/>
      <c r="E6" s="41"/>
      <c r="F6" s="42"/>
      <c r="G6" s="42"/>
      <c r="H6" s="42"/>
      <c r="I6" s="42"/>
      <c r="J6" s="42"/>
      <c r="K6" s="10"/>
      <c r="L6" s="10"/>
      <c r="M6" s="11"/>
      <c r="N6" s="11"/>
      <c r="O6" s="11"/>
      <c r="P6" s="11"/>
      <c r="Q6" s="11"/>
      <c r="R6" s="8"/>
    </row>
    <row r="7" spans="1:18" ht="12.75">
      <c r="A7" s="2" t="s">
        <v>4</v>
      </c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8"/>
    </row>
    <row r="8" spans="1:18" ht="11.25" customHeight="1">
      <c r="A8" s="3"/>
      <c r="B8" s="3"/>
      <c r="C8" s="3"/>
      <c r="D8" s="3"/>
      <c r="E8" s="59" t="s">
        <v>5</v>
      </c>
      <c r="F8" s="59"/>
      <c r="G8" s="59"/>
      <c r="H8" s="59"/>
      <c r="I8" s="1"/>
      <c r="J8" s="44" t="s">
        <v>6</v>
      </c>
      <c r="K8" s="1"/>
      <c r="L8" s="1"/>
      <c r="M8" s="2"/>
      <c r="N8" s="2"/>
      <c r="O8" s="3"/>
      <c r="P8" s="11"/>
      <c r="Q8" s="11"/>
      <c r="R8" s="8"/>
    </row>
    <row r="9" spans="1:18" ht="11.25" customHeight="1">
      <c r="A9" s="3"/>
      <c r="B9" s="3"/>
      <c r="C9" s="3"/>
      <c r="D9" s="3"/>
      <c r="E9" s="4" t="s">
        <v>7</v>
      </c>
      <c r="F9" s="4"/>
      <c r="G9" s="4" t="s">
        <v>8</v>
      </c>
      <c r="H9" s="4" t="s">
        <v>8</v>
      </c>
      <c r="I9" s="4"/>
      <c r="J9" s="4" t="s">
        <v>7</v>
      </c>
      <c r="K9" s="4"/>
      <c r="L9" s="4" t="s">
        <v>8</v>
      </c>
      <c r="M9" s="2"/>
      <c r="N9" s="2"/>
      <c r="O9" s="4" t="s">
        <v>7</v>
      </c>
      <c r="P9" s="11"/>
      <c r="Q9" s="11"/>
      <c r="R9" s="8"/>
    </row>
    <row r="10" spans="1:18" ht="11.25" customHeight="1">
      <c r="A10" s="3"/>
      <c r="B10" s="3"/>
      <c r="C10" s="3"/>
      <c r="D10" s="3"/>
      <c r="E10" s="4" t="s">
        <v>9</v>
      </c>
      <c r="F10" s="4"/>
      <c r="G10" s="4" t="s">
        <v>10</v>
      </c>
      <c r="H10" s="4" t="s">
        <v>10</v>
      </c>
      <c r="I10" s="4"/>
      <c r="J10" s="4" t="s">
        <v>9</v>
      </c>
      <c r="K10" s="4"/>
      <c r="L10" s="4" t="s">
        <v>10</v>
      </c>
      <c r="M10" s="2"/>
      <c r="N10" s="2"/>
      <c r="O10" s="4" t="s">
        <v>9</v>
      </c>
      <c r="P10" s="11"/>
      <c r="Q10" s="11"/>
      <c r="R10" s="8"/>
    </row>
    <row r="11" spans="1:18" ht="11.25" customHeight="1">
      <c r="A11" s="3"/>
      <c r="B11" s="3"/>
      <c r="C11" s="3"/>
      <c r="D11" s="3"/>
      <c r="E11" s="4" t="s">
        <v>11</v>
      </c>
      <c r="F11" s="4"/>
      <c r="G11" s="4" t="s">
        <v>11</v>
      </c>
      <c r="H11" s="4" t="s">
        <v>11</v>
      </c>
      <c r="I11" s="4"/>
      <c r="J11" s="4" t="s">
        <v>12</v>
      </c>
      <c r="K11" s="4"/>
      <c r="L11" s="4" t="s">
        <v>13</v>
      </c>
      <c r="M11" s="2"/>
      <c r="N11" s="2"/>
      <c r="O11" s="4" t="s">
        <v>12</v>
      </c>
      <c r="P11" s="11"/>
      <c r="Q11" s="11"/>
      <c r="R11" s="8"/>
    </row>
    <row r="12" spans="1:18" ht="11.25" customHeight="1">
      <c r="A12" s="3"/>
      <c r="B12" s="3"/>
      <c r="C12" s="3"/>
      <c r="D12" s="3"/>
      <c r="E12" s="40" t="s">
        <v>196</v>
      </c>
      <c r="F12" s="17"/>
      <c r="G12" s="18" t="s">
        <v>116</v>
      </c>
      <c r="H12" s="40" t="s">
        <v>156</v>
      </c>
      <c r="I12" s="17"/>
      <c r="J12" s="40" t="s">
        <v>196</v>
      </c>
      <c r="K12" s="17"/>
      <c r="L12" s="40" t="s">
        <v>156</v>
      </c>
      <c r="M12" s="2"/>
      <c r="N12" s="2"/>
      <c r="O12" s="39" t="s">
        <v>171</v>
      </c>
      <c r="P12" s="11"/>
      <c r="Q12" s="11"/>
      <c r="R12" s="8"/>
    </row>
    <row r="13" spans="1:18" ht="11.25" customHeight="1">
      <c r="A13" s="3"/>
      <c r="B13" s="3"/>
      <c r="C13" s="3"/>
      <c r="D13" s="3"/>
      <c r="E13" s="4" t="s">
        <v>14</v>
      </c>
      <c r="F13" s="4"/>
      <c r="G13" s="4" t="s">
        <v>14</v>
      </c>
      <c r="H13" s="4" t="s">
        <v>14</v>
      </c>
      <c r="I13" s="4"/>
      <c r="J13" s="4" t="s">
        <v>14</v>
      </c>
      <c r="K13" s="4"/>
      <c r="L13" s="4" t="s">
        <v>14</v>
      </c>
      <c r="M13" s="12"/>
      <c r="N13" s="12"/>
      <c r="O13" s="11"/>
      <c r="P13" s="11"/>
      <c r="Q13" s="11"/>
      <c r="R13" s="8"/>
    </row>
    <row r="14" spans="1:18" ht="9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12"/>
      <c r="N14" s="12"/>
      <c r="O14" s="11"/>
      <c r="P14" s="11"/>
      <c r="Q14" s="11"/>
      <c r="R14" s="8"/>
    </row>
    <row r="15" spans="1:18" ht="13.5" thickBot="1">
      <c r="A15" s="5" t="s">
        <v>15</v>
      </c>
      <c r="B15" s="3" t="s">
        <v>16</v>
      </c>
      <c r="C15" s="3" t="s">
        <v>17</v>
      </c>
      <c r="D15" s="3"/>
      <c r="E15" s="21">
        <v>22984</v>
      </c>
      <c r="F15" s="22"/>
      <c r="G15" s="21">
        <v>9285</v>
      </c>
      <c r="H15" s="21">
        <v>32535</v>
      </c>
      <c r="I15" s="22"/>
      <c r="J15" s="21">
        <v>114690</v>
      </c>
      <c r="K15" s="22"/>
      <c r="L15" s="21">
        <v>91078</v>
      </c>
      <c r="M15" s="11"/>
      <c r="N15" s="11"/>
      <c r="O15" s="21">
        <v>91706</v>
      </c>
      <c r="P15" s="11"/>
      <c r="Q15" s="11"/>
      <c r="R15" s="8"/>
    </row>
    <row r="16" spans="1:18" ht="9" customHeight="1" thickTop="1">
      <c r="A16" s="3"/>
      <c r="B16" s="3"/>
      <c r="C16" s="3"/>
      <c r="D16" s="3"/>
      <c r="E16" s="22"/>
      <c r="F16" s="22"/>
      <c r="G16" s="22"/>
      <c r="H16" s="22"/>
      <c r="I16" s="22"/>
      <c r="J16" s="22"/>
      <c r="K16" s="22"/>
      <c r="L16" s="22"/>
      <c r="M16" s="11"/>
      <c r="N16" s="11"/>
      <c r="O16" s="22"/>
      <c r="P16" s="11"/>
      <c r="Q16" s="11"/>
      <c r="R16" s="8"/>
    </row>
    <row r="17" spans="1:18" ht="13.5" thickBot="1">
      <c r="A17" s="3"/>
      <c r="B17" s="3" t="s">
        <v>18</v>
      </c>
      <c r="C17" s="3" t="s">
        <v>19</v>
      </c>
      <c r="D17" s="3"/>
      <c r="E17" s="21">
        <f>+J17-O17</f>
        <v>0</v>
      </c>
      <c r="F17" s="22"/>
      <c r="G17" s="21">
        <v>0</v>
      </c>
      <c r="H17" s="21">
        <v>0</v>
      </c>
      <c r="I17" s="22"/>
      <c r="J17" s="21">
        <v>0</v>
      </c>
      <c r="K17" s="22"/>
      <c r="L17" s="21">
        <v>0</v>
      </c>
      <c r="M17" s="11"/>
      <c r="N17" s="11"/>
      <c r="O17" s="21">
        <v>0</v>
      </c>
      <c r="P17" s="11"/>
      <c r="Q17" s="11"/>
      <c r="R17" s="8"/>
    </row>
    <row r="18" spans="1:18" ht="9" customHeight="1" thickTop="1">
      <c r="A18" s="3"/>
      <c r="B18" s="3"/>
      <c r="C18" s="3"/>
      <c r="D18" s="3"/>
      <c r="E18" s="22"/>
      <c r="F18" s="22"/>
      <c r="G18" s="22"/>
      <c r="H18" s="22"/>
      <c r="I18" s="22"/>
      <c r="J18" s="22"/>
      <c r="K18" s="22"/>
      <c r="L18" s="22"/>
      <c r="M18" s="11"/>
      <c r="N18" s="11"/>
      <c r="O18" s="22"/>
      <c r="P18" s="11"/>
      <c r="Q18" s="11"/>
      <c r="R18" s="8"/>
    </row>
    <row r="19" spans="1:18" ht="13.5" thickBot="1">
      <c r="A19" s="3"/>
      <c r="B19" s="3" t="s">
        <v>20</v>
      </c>
      <c r="C19" s="3" t="s">
        <v>21</v>
      </c>
      <c r="D19" s="3"/>
      <c r="E19" s="21">
        <v>304</v>
      </c>
      <c r="F19" s="22"/>
      <c r="G19" s="21">
        <v>788</v>
      </c>
      <c r="H19" s="21">
        <v>164</v>
      </c>
      <c r="I19" s="22"/>
      <c r="J19" s="21">
        <v>798</v>
      </c>
      <c r="K19" s="22"/>
      <c r="L19" s="21">
        <v>673</v>
      </c>
      <c r="M19" s="11"/>
      <c r="N19" s="11"/>
      <c r="O19" s="21">
        <v>494</v>
      </c>
      <c r="P19" s="11"/>
      <c r="Q19" s="11"/>
      <c r="R19" s="8"/>
    </row>
    <row r="20" spans="1:18" ht="9" customHeight="1" thickTop="1">
      <c r="A20" s="3"/>
      <c r="B20" s="3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11"/>
      <c r="N20" s="11"/>
      <c r="O20" s="23"/>
      <c r="P20" s="11"/>
      <c r="Q20" s="11"/>
      <c r="R20" s="8"/>
    </row>
    <row r="21" spans="1:18" ht="12.75">
      <c r="A21" s="5" t="s">
        <v>22</v>
      </c>
      <c r="B21" s="3" t="s">
        <v>16</v>
      </c>
      <c r="C21" s="3" t="s">
        <v>23</v>
      </c>
      <c r="D21" s="3"/>
      <c r="E21" s="24"/>
      <c r="F21" s="22"/>
      <c r="G21" s="24"/>
      <c r="H21" s="24"/>
      <c r="I21" s="22"/>
      <c r="J21" s="24"/>
      <c r="K21" s="22"/>
      <c r="L21" s="24"/>
      <c r="M21" s="11"/>
      <c r="N21" s="11"/>
      <c r="O21" s="24"/>
      <c r="P21" s="11"/>
      <c r="Q21" s="11"/>
      <c r="R21" s="8"/>
    </row>
    <row r="22" spans="1:18" ht="12.75">
      <c r="A22" s="3"/>
      <c r="B22" s="3"/>
      <c r="C22" s="3" t="s">
        <v>24</v>
      </c>
      <c r="D22" s="3"/>
      <c r="E22" s="25">
        <f>+E33-SUM(E26:E30)</f>
        <v>5356</v>
      </c>
      <c r="F22" s="22"/>
      <c r="G22" s="25">
        <v>246</v>
      </c>
      <c r="H22" s="25">
        <f>+H33-SUM(H26:H30)</f>
        <v>3821</v>
      </c>
      <c r="I22" s="22"/>
      <c r="J22" s="25">
        <f>+J33-SUM(J26:J30)</f>
        <v>29860</v>
      </c>
      <c r="K22" s="22"/>
      <c r="L22" s="25">
        <f>+L33-SUM(L26:L30)</f>
        <v>16663</v>
      </c>
      <c r="M22" s="11"/>
      <c r="N22" s="11"/>
      <c r="O22" s="25">
        <f>+O33-SUM(O26:O30)</f>
        <v>24504</v>
      </c>
      <c r="P22" s="11"/>
      <c r="Q22" s="11"/>
      <c r="R22" s="8"/>
    </row>
    <row r="23" spans="1:18" ht="12.75">
      <c r="A23" s="3"/>
      <c r="B23" s="3"/>
      <c r="C23" s="3" t="s">
        <v>25</v>
      </c>
      <c r="D23" s="3"/>
      <c r="E23" s="25"/>
      <c r="F23" s="22"/>
      <c r="G23" s="25"/>
      <c r="H23" s="25"/>
      <c r="I23" s="22"/>
      <c r="J23" s="25"/>
      <c r="K23" s="22"/>
      <c r="L23" s="25"/>
      <c r="M23" s="11"/>
      <c r="N23" s="11"/>
      <c r="O23" s="25"/>
      <c r="P23" s="11"/>
      <c r="Q23" s="11"/>
      <c r="R23" s="8"/>
    </row>
    <row r="24" spans="1:18" ht="12.75">
      <c r="A24" s="3"/>
      <c r="B24" s="3"/>
      <c r="C24" s="3" t="s">
        <v>26</v>
      </c>
      <c r="D24" s="3"/>
      <c r="E24" s="25"/>
      <c r="F24" s="22"/>
      <c r="G24" s="25"/>
      <c r="H24" s="25"/>
      <c r="I24" s="22"/>
      <c r="J24" s="25"/>
      <c r="K24" s="22"/>
      <c r="L24" s="25"/>
      <c r="M24" s="11"/>
      <c r="N24" s="11"/>
      <c r="O24" s="25"/>
      <c r="P24" s="11"/>
      <c r="Q24" s="11"/>
      <c r="R24" s="8"/>
    </row>
    <row r="25" spans="1:18" ht="9" customHeight="1">
      <c r="A25" s="3"/>
      <c r="B25" s="3"/>
      <c r="C25" s="3"/>
      <c r="D25" s="3"/>
      <c r="E25" s="25"/>
      <c r="F25" s="22"/>
      <c r="G25" s="25"/>
      <c r="H25" s="25"/>
      <c r="I25" s="22"/>
      <c r="J25" s="25"/>
      <c r="K25" s="22"/>
      <c r="L25" s="25"/>
      <c r="M25" s="11"/>
      <c r="N25" s="11"/>
      <c r="O25" s="25"/>
      <c r="P25" s="11"/>
      <c r="Q25" s="11"/>
      <c r="R25" s="8"/>
    </row>
    <row r="26" spans="1:18" ht="12.75">
      <c r="A26" s="3"/>
      <c r="B26" s="3" t="s">
        <v>18</v>
      </c>
      <c r="C26" s="3" t="s">
        <v>27</v>
      </c>
      <c r="D26" s="3"/>
      <c r="E26" s="25">
        <v>-611</v>
      </c>
      <c r="F26" s="22"/>
      <c r="G26" s="25">
        <v>-385</v>
      </c>
      <c r="H26" s="25">
        <v>-1121</v>
      </c>
      <c r="I26" s="22"/>
      <c r="J26" s="25">
        <v>-4371</v>
      </c>
      <c r="K26" s="22"/>
      <c r="L26" s="25">
        <v>-5149</v>
      </c>
      <c r="M26" s="11"/>
      <c r="N26" s="11"/>
      <c r="O26" s="25">
        <v>-3760</v>
      </c>
      <c r="P26" s="11"/>
      <c r="Q26" s="11"/>
      <c r="R26" s="8"/>
    </row>
    <row r="27" spans="1:18" ht="9" customHeight="1">
      <c r="A27" s="3"/>
      <c r="B27" s="3"/>
      <c r="C27" s="3"/>
      <c r="D27" s="3"/>
      <c r="E27" s="25"/>
      <c r="F27" s="22"/>
      <c r="G27" s="25"/>
      <c r="H27" s="25"/>
      <c r="I27" s="22"/>
      <c r="J27" s="25"/>
      <c r="K27" s="22"/>
      <c r="L27" s="25"/>
      <c r="M27" s="11"/>
      <c r="N27" s="11"/>
      <c r="O27" s="25"/>
      <c r="P27" s="11"/>
      <c r="Q27" s="11"/>
      <c r="R27" s="8"/>
    </row>
    <row r="28" spans="1:18" ht="12.75">
      <c r="A28" s="3"/>
      <c r="B28" s="3" t="s">
        <v>20</v>
      </c>
      <c r="C28" s="3" t="s">
        <v>28</v>
      </c>
      <c r="D28" s="3"/>
      <c r="E28" s="25">
        <v>-1136</v>
      </c>
      <c r="F28" s="22"/>
      <c r="G28" s="25">
        <v>-1144</v>
      </c>
      <c r="H28" s="25">
        <v>-3038</v>
      </c>
      <c r="I28" s="22"/>
      <c r="J28" s="25">
        <v>-6822</v>
      </c>
      <c r="K28" s="22"/>
      <c r="L28" s="25">
        <v>-8701</v>
      </c>
      <c r="M28" s="11"/>
      <c r="N28" s="11"/>
      <c r="O28" s="25">
        <v>-5686</v>
      </c>
      <c r="P28" s="11"/>
      <c r="Q28" s="11"/>
      <c r="R28" s="8"/>
    </row>
    <row r="29" spans="1:18" ht="9" customHeight="1">
      <c r="A29" s="3"/>
      <c r="B29" s="3"/>
      <c r="C29" s="3"/>
      <c r="D29" s="3"/>
      <c r="E29" s="25"/>
      <c r="F29" s="22"/>
      <c r="G29" s="25"/>
      <c r="H29" s="25"/>
      <c r="I29" s="22"/>
      <c r="J29" s="25"/>
      <c r="K29" s="22"/>
      <c r="L29" s="25"/>
      <c r="M29" s="11"/>
      <c r="N29" s="11"/>
      <c r="O29" s="25"/>
      <c r="P29" s="11"/>
      <c r="Q29" s="11"/>
      <c r="R29" s="8"/>
    </row>
    <row r="30" spans="1:18" ht="12.75">
      <c r="A30" s="3"/>
      <c r="B30" s="3" t="s">
        <v>29</v>
      </c>
      <c r="C30" s="3" t="s">
        <v>30</v>
      </c>
      <c r="D30" s="3"/>
      <c r="E30" s="26">
        <f>+J30-O30</f>
        <v>0</v>
      </c>
      <c r="F30" s="22"/>
      <c r="G30" s="26"/>
      <c r="H30" s="26">
        <v>0</v>
      </c>
      <c r="I30" s="22"/>
      <c r="J30" s="26">
        <v>-5253</v>
      </c>
      <c r="K30" s="22"/>
      <c r="L30" s="26">
        <v>0</v>
      </c>
      <c r="M30" s="11"/>
      <c r="N30" s="11"/>
      <c r="O30" s="26">
        <v>-5253</v>
      </c>
      <c r="P30" s="11"/>
      <c r="Q30" s="11"/>
      <c r="R30" s="8"/>
    </row>
    <row r="31" spans="1:18" ht="9" customHeight="1">
      <c r="A31" s="3"/>
      <c r="B31" s="3"/>
      <c r="C31" s="3"/>
      <c r="D31" s="3"/>
      <c r="E31" s="22"/>
      <c r="F31" s="22"/>
      <c r="G31" s="22"/>
      <c r="H31" s="22"/>
      <c r="I31" s="22"/>
      <c r="J31" s="22"/>
      <c r="K31" s="22"/>
      <c r="L31" s="22"/>
      <c r="M31" s="11"/>
      <c r="N31" s="11"/>
      <c r="O31" s="22"/>
      <c r="P31" s="11"/>
      <c r="Q31" s="11"/>
      <c r="R31" s="8"/>
    </row>
    <row r="32" spans="1:18" ht="12.75">
      <c r="A32" s="3"/>
      <c r="B32" s="3" t="s">
        <v>31</v>
      </c>
      <c r="C32" s="3" t="s">
        <v>32</v>
      </c>
      <c r="D32" s="3"/>
      <c r="E32" s="22"/>
      <c r="F32" s="22"/>
      <c r="G32" s="22"/>
      <c r="H32" s="22"/>
      <c r="I32" s="22"/>
      <c r="J32" s="22"/>
      <c r="K32" s="22"/>
      <c r="L32" s="22"/>
      <c r="M32" s="11"/>
      <c r="N32" s="11"/>
      <c r="O32" s="22"/>
      <c r="P32" s="11"/>
      <c r="Q32" s="11"/>
      <c r="R32" s="8"/>
    </row>
    <row r="33" spans="1:18" ht="12.75">
      <c r="A33" s="3"/>
      <c r="B33" s="3"/>
      <c r="C33" s="3" t="s">
        <v>33</v>
      </c>
      <c r="D33" s="3"/>
      <c r="E33" s="22">
        <v>3609</v>
      </c>
      <c r="F33" s="22"/>
      <c r="G33" s="22">
        <f>SUM(G22:G30)</f>
        <v>-1283</v>
      </c>
      <c r="H33" s="22">
        <v>-338</v>
      </c>
      <c r="I33" s="22"/>
      <c r="J33" s="22">
        <v>13414</v>
      </c>
      <c r="K33" s="22"/>
      <c r="L33" s="22">
        <v>2813</v>
      </c>
      <c r="M33" s="11"/>
      <c r="N33" s="11"/>
      <c r="O33" s="22">
        <v>9805</v>
      </c>
      <c r="P33" s="11"/>
      <c r="Q33" s="11"/>
      <c r="R33" s="8"/>
    </row>
    <row r="34" spans="1:18" ht="12.75">
      <c r="A34" s="3"/>
      <c r="B34" s="3"/>
      <c r="C34" s="3" t="s">
        <v>34</v>
      </c>
      <c r="D34" s="3"/>
      <c r="E34" s="22"/>
      <c r="F34" s="22"/>
      <c r="G34" s="22"/>
      <c r="H34" s="22"/>
      <c r="I34" s="22"/>
      <c r="J34" s="22"/>
      <c r="K34" s="22"/>
      <c r="L34" s="22"/>
      <c r="M34" s="11"/>
      <c r="N34" s="11"/>
      <c r="O34" s="22"/>
      <c r="P34" s="11"/>
      <c r="Q34" s="11"/>
      <c r="R34" s="8"/>
    </row>
    <row r="35" spans="1:18" ht="12.75">
      <c r="A35" s="3"/>
      <c r="B35" s="3"/>
      <c r="C35" s="3" t="s">
        <v>35</v>
      </c>
      <c r="D35" s="3"/>
      <c r="E35" s="22"/>
      <c r="F35" s="22"/>
      <c r="G35" s="22"/>
      <c r="H35" s="22"/>
      <c r="I35" s="22"/>
      <c r="J35" s="22"/>
      <c r="K35" s="22"/>
      <c r="L35" s="22"/>
      <c r="M35" s="11"/>
      <c r="N35" s="11"/>
      <c r="O35" s="22"/>
      <c r="P35" s="11"/>
      <c r="Q35" s="11"/>
      <c r="R35" s="8"/>
    </row>
    <row r="36" spans="1:18" ht="9" customHeight="1">
      <c r="A36" s="3"/>
      <c r="B36" s="3"/>
      <c r="C36" s="3"/>
      <c r="D36" s="3"/>
      <c r="E36" s="22"/>
      <c r="F36" s="22"/>
      <c r="G36" s="22"/>
      <c r="H36" s="22"/>
      <c r="I36" s="22"/>
      <c r="J36" s="22"/>
      <c r="K36" s="22"/>
      <c r="L36" s="22"/>
      <c r="M36" s="11"/>
      <c r="N36" s="11"/>
      <c r="O36" s="22"/>
      <c r="P36" s="11"/>
      <c r="Q36" s="11"/>
      <c r="R36" s="8"/>
    </row>
    <row r="37" spans="1:18" ht="12.75">
      <c r="A37" s="3"/>
      <c r="B37" s="3" t="s">
        <v>36</v>
      </c>
      <c r="C37" s="3" t="s">
        <v>37</v>
      </c>
      <c r="D37" s="3"/>
      <c r="E37" s="27">
        <f>+J37-O37</f>
        <v>0</v>
      </c>
      <c r="F37" s="22"/>
      <c r="G37" s="27">
        <v>0</v>
      </c>
      <c r="H37" s="27">
        <v>0</v>
      </c>
      <c r="I37" s="22"/>
      <c r="J37" s="27">
        <v>0</v>
      </c>
      <c r="K37" s="22"/>
      <c r="L37" s="27">
        <v>-4</v>
      </c>
      <c r="M37" s="11"/>
      <c r="N37" s="11"/>
      <c r="O37" s="27">
        <v>0</v>
      </c>
      <c r="P37" s="11"/>
      <c r="Q37" s="11"/>
      <c r="R37" s="8"/>
    </row>
    <row r="38" spans="1:18" ht="9" customHeight="1">
      <c r="A38" s="3"/>
      <c r="B38" s="3"/>
      <c r="C38" s="3"/>
      <c r="D38" s="3"/>
      <c r="E38" s="22"/>
      <c r="F38" s="22"/>
      <c r="G38" s="22"/>
      <c r="H38" s="22"/>
      <c r="I38" s="22"/>
      <c r="J38" s="22"/>
      <c r="K38" s="22"/>
      <c r="L38" s="22"/>
      <c r="M38" s="11"/>
      <c r="N38" s="11"/>
      <c r="O38" s="22"/>
      <c r="P38" s="11"/>
      <c r="Q38" s="11"/>
      <c r="R38" s="8"/>
    </row>
    <row r="39" spans="1:18" ht="12.75">
      <c r="A39" s="3"/>
      <c r="B39" s="3" t="s">
        <v>38</v>
      </c>
      <c r="C39" s="3" t="s">
        <v>39</v>
      </c>
      <c r="D39" s="3"/>
      <c r="E39" s="22"/>
      <c r="F39" s="22"/>
      <c r="G39" s="22"/>
      <c r="H39" s="22"/>
      <c r="I39" s="22"/>
      <c r="J39" s="22"/>
      <c r="K39" s="22"/>
      <c r="L39" s="22"/>
      <c r="M39" s="11"/>
      <c r="N39" s="11"/>
      <c r="O39" s="22"/>
      <c r="P39" s="11"/>
      <c r="Q39" s="11"/>
      <c r="R39" s="8"/>
    </row>
    <row r="40" spans="1:18" ht="12.75">
      <c r="A40" s="3"/>
      <c r="B40" s="3"/>
      <c r="C40" s="3" t="s">
        <v>26</v>
      </c>
      <c r="D40" s="3"/>
      <c r="E40" s="22">
        <f>+J40-O40</f>
        <v>3609</v>
      </c>
      <c r="F40" s="22"/>
      <c r="G40" s="22">
        <f>+G33+G37</f>
        <v>-1283</v>
      </c>
      <c r="H40" s="22">
        <f>+H33+H37</f>
        <v>-338</v>
      </c>
      <c r="I40" s="22"/>
      <c r="J40" s="22">
        <f>+J33+J37</f>
        <v>13414</v>
      </c>
      <c r="K40" s="22"/>
      <c r="L40" s="22">
        <f>+L33+L37</f>
        <v>2809</v>
      </c>
      <c r="M40" s="11"/>
      <c r="N40" s="11"/>
      <c r="O40" s="22">
        <f>+O33+O37</f>
        <v>9805</v>
      </c>
      <c r="P40" s="11"/>
      <c r="Q40" s="11"/>
      <c r="R40" s="8"/>
    </row>
    <row r="41" spans="1:18" ht="9" customHeight="1">
      <c r="A41" s="3"/>
      <c r="B41" s="3"/>
      <c r="C41" s="3"/>
      <c r="D41" s="3"/>
      <c r="E41" s="22"/>
      <c r="F41" s="22"/>
      <c r="G41" s="22"/>
      <c r="H41" s="22"/>
      <c r="I41" s="22"/>
      <c r="J41" s="22"/>
      <c r="K41" s="22"/>
      <c r="L41" s="22"/>
      <c r="M41" s="11"/>
      <c r="N41" s="11"/>
      <c r="O41" s="22"/>
      <c r="P41" s="11"/>
      <c r="Q41" s="11"/>
      <c r="R41" s="8"/>
    </row>
    <row r="42" spans="1:18" ht="12.75">
      <c r="A42" s="3"/>
      <c r="B42" s="3" t="s">
        <v>40</v>
      </c>
      <c r="C42" s="3" t="s">
        <v>41</v>
      </c>
      <c r="D42" s="3"/>
      <c r="E42" s="27">
        <v>-1132</v>
      </c>
      <c r="F42" s="22"/>
      <c r="G42" s="27">
        <v>0</v>
      </c>
      <c r="H42" s="27">
        <v>-1534</v>
      </c>
      <c r="I42" s="22"/>
      <c r="J42" s="27">
        <v>-7187</v>
      </c>
      <c r="K42" s="27">
        <f>ROUND(-K40*0.28,0)</f>
        <v>0</v>
      </c>
      <c r="L42" s="27">
        <v>-3498</v>
      </c>
      <c r="M42" s="11"/>
      <c r="N42" s="11"/>
      <c r="O42" s="27">
        <v>-6055</v>
      </c>
      <c r="P42" s="11"/>
      <c r="Q42" s="11"/>
      <c r="R42" s="8"/>
    </row>
    <row r="43" spans="1:18" ht="9" customHeight="1">
      <c r="A43" s="3"/>
      <c r="B43" s="3"/>
      <c r="C43" s="3"/>
      <c r="D43" s="3"/>
      <c r="E43" s="22"/>
      <c r="F43" s="22"/>
      <c r="G43" s="22"/>
      <c r="H43" s="22"/>
      <c r="I43" s="22"/>
      <c r="J43" s="22"/>
      <c r="K43" s="22"/>
      <c r="L43" s="22"/>
      <c r="M43" s="11"/>
      <c r="N43" s="13"/>
      <c r="O43" s="22"/>
      <c r="P43" s="11"/>
      <c r="Q43" s="11"/>
      <c r="R43" s="8"/>
    </row>
    <row r="44" spans="1:18" ht="12.75">
      <c r="A44" s="3"/>
      <c r="B44" s="3" t="s">
        <v>42</v>
      </c>
      <c r="C44" s="3" t="s">
        <v>42</v>
      </c>
      <c r="D44" s="3" t="s">
        <v>43</v>
      </c>
      <c r="E44" s="22">
        <f>+E40+E42</f>
        <v>2477</v>
      </c>
      <c r="F44" s="22"/>
      <c r="G44" s="22">
        <f aca="true" t="shared" si="0" ref="G44:L44">+G40+G42</f>
        <v>-1283</v>
      </c>
      <c r="H44" s="22">
        <f t="shared" si="0"/>
        <v>-1872</v>
      </c>
      <c r="I44" s="22">
        <f t="shared" si="0"/>
        <v>0</v>
      </c>
      <c r="J44" s="22">
        <f t="shared" si="0"/>
        <v>6227</v>
      </c>
      <c r="K44" s="22">
        <f t="shared" si="0"/>
        <v>0</v>
      </c>
      <c r="L44" s="22">
        <f t="shared" si="0"/>
        <v>-689</v>
      </c>
      <c r="M44" s="11"/>
      <c r="N44" s="13"/>
      <c r="O44" s="22">
        <f>+O40+O42</f>
        <v>3750</v>
      </c>
      <c r="P44" s="11"/>
      <c r="Q44" s="11"/>
      <c r="R44" s="8"/>
    </row>
    <row r="45" spans="1:18" ht="12.75">
      <c r="A45" s="3"/>
      <c r="B45" s="3"/>
      <c r="C45" s="3"/>
      <c r="D45" s="3" t="s">
        <v>44</v>
      </c>
      <c r="E45" s="22"/>
      <c r="F45" s="22"/>
      <c r="G45" s="22"/>
      <c r="H45" s="22"/>
      <c r="I45" s="22"/>
      <c r="J45" s="22"/>
      <c r="K45" s="22"/>
      <c r="L45" s="22"/>
      <c r="M45" s="11"/>
      <c r="N45" s="13"/>
      <c r="O45" s="22"/>
      <c r="P45" s="11"/>
      <c r="Q45" s="11"/>
      <c r="R45" s="8"/>
    </row>
    <row r="46" spans="1:18" ht="12.75">
      <c r="A46" s="3"/>
      <c r="B46" s="3"/>
      <c r="C46" s="3" t="s">
        <v>45</v>
      </c>
      <c r="D46" s="3" t="s">
        <v>46</v>
      </c>
      <c r="E46" s="27">
        <v>0</v>
      </c>
      <c r="F46" s="22"/>
      <c r="G46" s="27">
        <v>0</v>
      </c>
      <c r="H46" s="27">
        <v>0</v>
      </c>
      <c r="I46" s="22">
        <v>0</v>
      </c>
      <c r="J46" s="27">
        <v>0</v>
      </c>
      <c r="K46" s="22">
        <v>0</v>
      </c>
      <c r="L46" s="27">
        <v>0</v>
      </c>
      <c r="M46" s="11"/>
      <c r="N46" s="13"/>
      <c r="O46" s="27">
        <v>0</v>
      </c>
      <c r="P46" s="11"/>
      <c r="Q46" s="11"/>
      <c r="R46" s="8"/>
    </row>
    <row r="47" spans="1:18" ht="9" customHeight="1">
      <c r="A47" s="3"/>
      <c r="B47" s="3"/>
      <c r="C47" s="3"/>
      <c r="D47" s="3"/>
      <c r="E47" s="22"/>
      <c r="F47" s="22"/>
      <c r="G47" s="22"/>
      <c r="H47" s="22"/>
      <c r="I47" s="22"/>
      <c r="J47" s="22"/>
      <c r="K47" s="22"/>
      <c r="L47" s="22"/>
      <c r="M47" s="11"/>
      <c r="N47" s="13"/>
      <c r="O47" s="22"/>
      <c r="P47" s="11"/>
      <c r="Q47" s="11"/>
      <c r="R47" s="8"/>
    </row>
    <row r="48" spans="1:18" ht="12.75">
      <c r="A48" s="3"/>
      <c r="B48" s="3" t="s">
        <v>47</v>
      </c>
      <c r="C48" s="3" t="s">
        <v>48</v>
      </c>
      <c r="D48" s="3"/>
      <c r="E48" s="22"/>
      <c r="F48" s="22"/>
      <c r="G48" s="22"/>
      <c r="H48" s="22"/>
      <c r="I48" s="22"/>
      <c r="J48" s="22"/>
      <c r="K48" s="22"/>
      <c r="L48" s="22"/>
      <c r="M48" s="11"/>
      <c r="N48" s="13"/>
      <c r="O48" s="22"/>
      <c r="P48" s="11"/>
      <c r="Q48" s="11"/>
      <c r="R48" s="8"/>
    </row>
    <row r="49" spans="1:18" ht="12.75">
      <c r="A49" s="3"/>
      <c r="B49" s="3"/>
      <c r="C49" s="3" t="s">
        <v>49</v>
      </c>
      <c r="D49" s="3"/>
      <c r="E49" s="22">
        <f>+E44+E46</f>
        <v>2477</v>
      </c>
      <c r="F49" s="22"/>
      <c r="G49" s="22">
        <f aca="true" t="shared" si="1" ref="G49:L49">+G44+G46</f>
        <v>-1283</v>
      </c>
      <c r="H49" s="22">
        <f t="shared" si="1"/>
        <v>-1872</v>
      </c>
      <c r="I49" s="22">
        <f t="shared" si="1"/>
        <v>0</v>
      </c>
      <c r="J49" s="22">
        <f t="shared" si="1"/>
        <v>6227</v>
      </c>
      <c r="K49" s="22">
        <f t="shared" si="1"/>
        <v>0</v>
      </c>
      <c r="L49" s="22">
        <f t="shared" si="1"/>
        <v>-689</v>
      </c>
      <c r="M49" s="11"/>
      <c r="N49" s="13"/>
      <c r="O49" s="22">
        <f>+O44+O46</f>
        <v>3750</v>
      </c>
      <c r="P49" s="11"/>
      <c r="Q49" s="11"/>
      <c r="R49" s="8"/>
    </row>
    <row r="50" spans="1:18" ht="9" customHeight="1">
      <c r="A50" s="3"/>
      <c r="B50" s="3"/>
      <c r="C50" s="3"/>
      <c r="D50" s="3"/>
      <c r="E50" s="22"/>
      <c r="F50" s="22"/>
      <c r="G50" s="22"/>
      <c r="H50" s="23"/>
      <c r="I50" s="22"/>
      <c r="J50" s="22"/>
      <c r="K50" s="22"/>
      <c r="L50" s="23"/>
      <c r="M50" s="11"/>
      <c r="N50" s="13"/>
      <c r="O50" s="22"/>
      <c r="P50" s="11"/>
      <c r="Q50" s="11"/>
      <c r="R50" s="8"/>
    </row>
    <row r="51" spans="1:18" ht="12.75">
      <c r="A51" s="3"/>
      <c r="B51" s="3" t="s">
        <v>50</v>
      </c>
      <c r="C51" s="3" t="s">
        <v>42</v>
      </c>
      <c r="D51" s="3" t="s">
        <v>51</v>
      </c>
      <c r="E51" s="24">
        <v>0</v>
      </c>
      <c r="F51" s="23"/>
      <c r="G51" s="24">
        <v>0</v>
      </c>
      <c r="H51" s="24">
        <v>0</v>
      </c>
      <c r="I51" s="23">
        <v>0</v>
      </c>
      <c r="J51" s="24">
        <v>0</v>
      </c>
      <c r="K51" s="23">
        <v>0</v>
      </c>
      <c r="L51" s="24">
        <v>0</v>
      </c>
      <c r="M51" s="11"/>
      <c r="N51" s="13"/>
      <c r="O51" s="24">
        <v>0</v>
      </c>
      <c r="P51" s="11"/>
      <c r="Q51" s="11"/>
      <c r="R51" s="8"/>
    </row>
    <row r="52" spans="1:18" ht="12.75">
      <c r="A52" s="3"/>
      <c r="B52" s="3"/>
      <c r="C52" s="3" t="s">
        <v>45</v>
      </c>
      <c r="D52" s="3" t="s">
        <v>46</v>
      </c>
      <c r="E52" s="25">
        <v>0</v>
      </c>
      <c r="F52" s="22"/>
      <c r="G52" s="25">
        <v>0</v>
      </c>
      <c r="H52" s="25">
        <v>0</v>
      </c>
      <c r="I52" s="22">
        <v>0</v>
      </c>
      <c r="J52" s="25">
        <v>0</v>
      </c>
      <c r="K52" s="22">
        <v>0</v>
      </c>
      <c r="L52" s="25">
        <v>0</v>
      </c>
      <c r="M52" s="11"/>
      <c r="N52" s="13"/>
      <c r="O52" s="25">
        <v>0</v>
      </c>
      <c r="P52" s="11"/>
      <c r="Q52" s="11"/>
      <c r="R52" s="8"/>
    </row>
    <row r="53" spans="1:18" ht="12.75">
      <c r="A53" s="3"/>
      <c r="B53" s="3"/>
      <c r="C53" s="3" t="s">
        <v>52</v>
      </c>
      <c r="D53" s="3" t="s">
        <v>53</v>
      </c>
      <c r="E53" s="25">
        <v>0</v>
      </c>
      <c r="F53" s="22"/>
      <c r="G53" s="25">
        <v>0</v>
      </c>
      <c r="H53" s="25">
        <v>0</v>
      </c>
      <c r="I53" s="22">
        <v>0</v>
      </c>
      <c r="J53" s="25">
        <v>0</v>
      </c>
      <c r="K53" s="22">
        <v>0</v>
      </c>
      <c r="L53" s="25">
        <v>0</v>
      </c>
      <c r="M53" s="11"/>
      <c r="N53" s="13"/>
      <c r="O53" s="25">
        <v>0</v>
      </c>
      <c r="P53" s="11"/>
      <c r="Q53" s="11"/>
      <c r="R53" s="8"/>
    </row>
    <row r="54" spans="1:18" ht="12.75">
      <c r="A54" s="3"/>
      <c r="B54" s="3"/>
      <c r="C54" s="3"/>
      <c r="D54" s="3" t="s">
        <v>49</v>
      </c>
      <c r="E54" s="26"/>
      <c r="F54" s="22"/>
      <c r="G54" s="26"/>
      <c r="H54" s="26"/>
      <c r="I54" s="22"/>
      <c r="J54" s="26"/>
      <c r="K54" s="22"/>
      <c r="L54" s="26"/>
      <c r="M54" s="11"/>
      <c r="N54" s="13"/>
      <c r="O54" s="26"/>
      <c r="P54" s="11"/>
      <c r="Q54" s="11"/>
      <c r="R54" s="8"/>
    </row>
    <row r="55" spans="1:18" ht="9" customHeight="1">
      <c r="A55" s="3"/>
      <c r="B55" s="3"/>
      <c r="C55" s="3"/>
      <c r="D55" s="3"/>
      <c r="E55" s="22"/>
      <c r="F55" s="22"/>
      <c r="G55" s="22"/>
      <c r="H55" s="23"/>
      <c r="I55" s="22"/>
      <c r="J55" s="22"/>
      <c r="K55" s="22"/>
      <c r="L55" s="23"/>
      <c r="M55" s="11"/>
      <c r="N55" s="13"/>
      <c r="O55" s="22"/>
      <c r="P55" s="11"/>
      <c r="Q55" s="11"/>
      <c r="R55" s="8"/>
    </row>
    <row r="56" spans="1:18" ht="12.75">
      <c r="A56" s="3"/>
      <c r="B56" s="3" t="s">
        <v>54</v>
      </c>
      <c r="C56" s="3" t="s">
        <v>55</v>
      </c>
      <c r="D56" s="3"/>
      <c r="E56" s="22">
        <f>SUM(E49:E54)</f>
        <v>2477</v>
      </c>
      <c r="F56" s="22"/>
      <c r="G56" s="22">
        <f aca="true" t="shared" si="2" ref="G56:L56">SUM(G49:G54)</f>
        <v>-1283</v>
      </c>
      <c r="H56" s="23">
        <f t="shared" si="2"/>
        <v>-1872</v>
      </c>
      <c r="I56" s="22">
        <f t="shared" si="2"/>
        <v>0</v>
      </c>
      <c r="J56" s="22">
        <f t="shared" si="2"/>
        <v>6227</v>
      </c>
      <c r="K56" s="22">
        <f t="shared" si="2"/>
        <v>0</v>
      </c>
      <c r="L56" s="23">
        <f t="shared" si="2"/>
        <v>-689</v>
      </c>
      <c r="M56" s="11"/>
      <c r="N56" s="13"/>
      <c r="O56" s="22">
        <f>SUM(O49:O54)</f>
        <v>3750</v>
      </c>
      <c r="P56" s="11"/>
      <c r="Q56" s="11"/>
      <c r="R56" s="8"/>
    </row>
    <row r="57" spans="1:18" ht="13.5" thickBot="1">
      <c r="A57" s="3"/>
      <c r="B57" s="3"/>
      <c r="C57" s="3" t="s">
        <v>56</v>
      </c>
      <c r="D57" s="3"/>
      <c r="E57" s="21"/>
      <c r="F57" s="22"/>
      <c r="G57" s="21"/>
      <c r="H57" s="21"/>
      <c r="I57" s="22"/>
      <c r="J57" s="21"/>
      <c r="K57" s="22"/>
      <c r="L57" s="21"/>
      <c r="M57" s="11"/>
      <c r="N57" s="13"/>
      <c r="O57" s="21"/>
      <c r="P57" s="11"/>
      <c r="Q57" s="11"/>
      <c r="R57" s="8"/>
    </row>
    <row r="58" spans="1:18" ht="9" customHeight="1" thickTop="1">
      <c r="A58" s="3"/>
      <c r="B58" s="3"/>
      <c r="C58" s="3"/>
      <c r="D58" s="3"/>
      <c r="E58" s="22"/>
      <c r="F58" s="22"/>
      <c r="G58" s="22"/>
      <c r="H58" s="22"/>
      <c r="I58" s="22"/>
      <c r="J58" s="22"/>
      <c r="K58" s="22"/>
      <c r="L58" s="22"/>
      <c r="M58" s="11"/>
      <c r="N58" s="13"/>
      <c r="O58" s="22"/>
      <c r="P58" s="11"/>
      <c r="Q58" s="11"/>
      <c r="R58" s="8"/>
    </row>
    <row r="59" spans="1:18" ht="12.75">
      <c r="A59" s="5" t="s">
        <v>57</v>
      </c>
      <c r="B59" s="3" t="s">
        <v>16</v>
      </c>
      <c r="C59" s="3" t="s">
        <v>58</v>
      </c>
      <c r="D59" s="3"/>
      <c r="E59" s="22"/>
      <c r="F59" s="22"/>
      <c r="G59" s="22"/>
      <c r="H59" s="22"/>
      <c r="I59" s="22"/>
      <c r="J59" s="22"/>
      <c r="K59" s="22"/>
      <c r="L59" s="22"/>
      <c r="M59" s="11"/>
      <c r="N59" s="13"/>
      <c r="O59" s="22"/>
      <c r="P59" s="11"/>
      <c r="Q59" s="11"/>
      <c r="R59" s="8"/>
    </row>
    <row r="60" spans="1:18" ht="12.75">
      <c r="A60" s="3"/>
      <c r="B60" s="3"/>
      <c r="C60" s="3" t="s">
        <v>59</v>
      </c>
      <c r="D60" s="3"/>
      <c r="E60" s="22"/>
      <c r="F60" s="22"/>
      <c r="G60" s="22"/>
      <c r="H60" s="22"/>
      <c r="I60" s="22"/>
      <c r="J60" s="22"/>
      <c r="K60" s="22"/>
      <c r="L60" s="22"/>
      <c r="M60" s="11"/>
      <c r="N60" s="13"/>
      <c r="O60" s="22"/>
      <c r="P60" s="11"/>
      <c r="Q60" s="11"/>
      <c r="R60" s="8"/>
    </row>
    <row r="61" spans="1:18" ht="12.75">
      <c r="A61" s="3"/>
      <c r="B61" s="3"/>
      <c r="C61" s="3" t="s">
        <v>60</v>
      </c>
      <c r="D61" s="3"/>
      <c r="E61" s="22"/>
      <c r="F61" s="22"/>
      <c r="G61" s="22"/>
      <c r="H61" s="22"/>
      <c r="I61" s="22"/>
      <c r="J61" s="22"/>
      <c r="K61" s="22"/>
      <c r="L61" s="22"/>
      <c r="M61" s="11"/>
      <c r="N61" s="13"/>
      <c r="O61" s="22"/>
      <c r="P61" s="11"/>
      <c r="Q61" s="11"/>
      <c r="R61" s="8"/>
    </row>
    <row r="62" spans="1:18" ht="9" customHeight="1">
      <c r="A62" s="3"/>
      <c r="B62" s="3"/>
      <c r="C62" s="3"/>
      <c r="D62" s="3"/>
      <c r="E62" s="22"/>
      <c r="F62" s="22"/>
      <c r="G62" s="22"/>
      <c r="H62" s="22"/>
      <c r="I62" s="22"/>
      <c r="J62" s="22"/>
      <c r="K62" s="22"/>
      <c r="L62" s="22"/>
      <c r="M62" s="11"/>
      <c r="N62" s="13"/>
      <c r="O62" s="22"/>
      <c r="P62" s="11"/>
      <c r="Q62" s="11"/>
      <c r="R62" s="8"/>
    </row>
    <row r="63" spans="1:18" ht="12.75">
      <c r="A63" s="3"/>
      <c r="B63" s="3"/>
      <c r="C63" s="3" t="s">
        <v>42</v>
      </c>
      <c r="D63" s="3" t="s">
        <v>61</v>
      </c>
      <c r="E63" s="22"/>
      <c r="F63" s="22"/>
      <c r="G63" s="22"/>
      <c r="H63" s="22"/>
      <c r="I63" s="22"/>
      <c r="J63" s="22"/>
      <c r="K63" s="22"/>
      <c r="L63" s="22"/>
      <c r="M63" s="11"/>
      <c r="N63" s="13"/>
      <c r="O63" s="22"/>
      <c r="P63" s="11"/>
      <c r="Q63" s="11"/>
      <c r="R63" s="8"/>
    </row>
    <row r="64" spans="1:18" ht="13.5" thickBot="1">
      <c r="A64" s="3"/>
      <c r="B64" s="3"/>
      <c r="C64" s="3"/>
      <c r="D64" s="3" t="s">
        <v>62</v>
      </c>
      <c r="E64" s="19">
        <f>ROUND(E49/30968.724*100,1)</f>
        <v>8</v>
      </c>
      <c r="F64" s="22"/>
      <c r="G64" s="19">
        <f aca="true" t="shared" si="3" ref="G64:L64">ROUND(G49/30968.724*100,1)</f>
        <v>-4.1</v>
      </c>
      <c r="H64" s="19">
        <f t="shared" si="3"/>
        <v>-6</v>
      </c>
      <c r="I64" s="20">
        <f t="shared" si="3"/>
        <v>0</v>
      </c>
      <c r="J64" s="19">
        <f t="shared" si="3"/>
        <v>20.1</v>
      </c>
      <c r="K64" s="20">
        <f t="shared" si="3"/>
        <v>0</v>
      </c>
      <c r="L64" s="19">
        <f t="shared" si="3"/>
        <v>-2.2</v>
      </c>
      <c r="M64" s="11"/>
      <c r="N64" s="13"/>
      <c r="O64" s="19">
        <f>ROUND(O49/30968.724*100,1)</f>
        <v>12.1</v>
      </c>
      <c r="P64" s="11"/>
      <c r="Q64" s="11"/>
      <c r="R64" s="8"/>
    </row>
    <row r="65" spans="1:18" ht="9" customHeight="1" thickTop="1">
      <c r="A65" s="3"/>
      <c r="B65" s="3"/>
      <c r="C65" s="3"/>
      <c r="D65" s="3"/>
      <c r="E65" s="22"/>
      <c r="F65" s="22"/>
      <c r="G65" s="20"/>
      <c r="H65" s="20"/>
      <c r="I65" s="20"/>
      <c r="J65" s="20"/>
      <c r="K65" s="20"/>
      <c r="L65" s="20"/>
      <c r="M65" s="11"/>
      <c r="N65" s="13"/>
      <c r="O65" s="20"/>
      <c r="P65" s="11"/>
      <c r="Q65" s="11"/>
      <c r="R65" s="8"/>
    </row>
    <row r="66" spans="1:18" ht="12.75">
      <c r="A66" s="3"/>
      <c r="B66" s="3"/>
      <c r="C66" s="3" t="s">
        <v>45</v>
      </c>
      <c r="D66" s="3" t="s">
        <v>63</v>
      </c>
      <c r="E66" s="22"/>
      <c r="F66" s="22"/>
      <c r="G66" s="20"/>
      <c r="H66" s="20"/>
      <c r="I66" s="20"/>
      <c r="J66" s="20"/>
      <c r="K66" s="20"/>
      <c r="L66" s="20"/>
      <c r="M66" s="11"/>
      <c r="N66" s="13"/>
      <c r="O66" s="20"/>
      <c r="P66" s="11"/>
      <c r="Q66" s="11"/>
      <c r="R66" s="8"/>
    </row>
    <row r="67" spans="1:18" ht="13.5" thickBot="1">
      <c r="A67" s="3"/>
      <c r="B67" s="3"/>
      <c r="C67" s="3"/>
      <c r="D67" s="3" t="s">
        <v>62</v>
      </c>
      <c r="E67" s="19"/>
      <c r="F67" s="22"/>
      <c r="G67" s="19"/>
      <c r="H67" s="19"/>
      <c r="I67" s="20"/>
      <c r="J67" s="19"/>
      <c r="K67" s="20"/>
      <c r="L67" s="19"/>
      <c r="M67" s="11"/>
      <c r="N67" s="13"/>
      <c r="O67" s="19"/>
      <c r="P67" s="11"/>
      <c r="Q67" s="11"/>
      <c r="R67" s="8"/>
    </row>
    <row r="68" spans="1:18" ht="13.5" thickTop="1">
      <c r="A68" s="3"/>
      <c r="B68" s="3"/>
      <c r="C68" s="3"/>
      <c r="D68" s="3"/>
      <c r="E68" s="22"/>
      <c r="F68" s="22"/>
      <c r="G68" s="22"/>
      <c r="H68" s="22"/>
      <c r="I68" s="22"/>
      <c r="J68" s="22"/>
      <c r="K68" s="22"/>
      <c r="L68" s="22"/>
      <c r="M68" s="11"/>
      <c r="N68" s="11"/>
      <c r="O68" s="22"/>
      <c r="P68" s="11"/>
      <c r="Q68" s="11"/>
      <c r="R68" s="8"/>
    </row>
    <row r="69" spans="1:18" ht="12.75">
      <c r="A69" s="3"/>
      <c r="B69" s="3"/>
      <c r="C69" s="3"/>
      <c r="D69" s="3"/>
      <c r="E69" s="22"/>
      <c r="F69" s="22"/>
      <c r="G69" s="22"/>
      <c r="H69" s="22"/>
      <c r="I69" s="22"/>
      <c r="J69" s="22"/>
      <c r="K69" s="22"/>
      <c r="L69" s="22"/>
      <c r="M69" s="11"/>
      <c r="N69" s="11"/>
      <c r="O69" s="22"/>
      <c r="P69" s="11"/>
      <c r="Q69" s="11"/>
      <c r="R69" s="8"/>
    </row>
    <row r="70" spans="14:18" ht="12.75">
      <c r="N70" s="11"/>
      <c r="P70" s="11"/>
      <c r="Q70" s="11"/>
      <c r="R70" s="8"/>
    </row>
    <row r="71" spans="14:18" ht="12.75">
      <c r="N71" s="11"/>
      <c r="P71" s="11"/>
      <c r="Q71" s="11"/>
      <c r="R71" s="8"/>
    </row>
    <row r="72" spans="14:18" ht="11.25" customHeight="1">
      <c r="N72" s="11"/>
      <c r="P72" s="11"/>
      <c r="Q72" s="11"/>
      <c r="R72" s="8"/>
    </row>
    <row r="73" spans="14:18" ht="11.25" customHeight="1">
      <c r="N73" s="11"/>
      <c r="P73" s="11"/>
      <c r="Q73" s="11"/>
      <c r="R73" s="8"/>
    </row>
    <row r="74" spans="14:18" ht="11.25" customHeight="1">
      <c r="N74" s="11"/>
      <c r="O74" s="11"/>
      <c r="P74" s="11"/>
      <c r="Q74" s="11"/>
      <c r="R74" s="8"/>
    </row>
    <row r="75" spans="14:18" ht="12.75" customHeight="1">
      <c r="N75" s="11"/>
      <c r="O75" s="11"/>
      <c r="P75" s="11"/>
      <c r="Q75" s="11"/>
      <c r="R75" s="8"/>
    </row>
    <row r="76" spans="14:18" ht="11.25" customHeight="1">
      <c r="N76" s="11"/>
      <c r="O76" s="11"/>
      <c r="P76" s="11"/>
      <c r="Q76" s="11"/>
      <c r="R76" s="8"/>
    </row>
    <row r="77" spans="14:18" ht="12.75">
      <c r="N77" s="11"/>
      <c r="O77" s="11"/>
      <c r="P77" s="11"/>
      <c r="Q77" s="11"/>
      <c r="R77" s="8"/>
    </row>
    <row r="78" spans="14:18" ht="12.75">
      <c r="N78" s="11"/>
      <c r="O78" s="11"/>
      <c r="P78" s="11"/>
      <c r="Q78" s="11"/>
      <c r="R78" s="8"/>
    </row>
    <row r="79" spans="14:18" ht="12.75">
      <c r="N79" s="11"/>
      <c r="O79" s="11"/>
      <c r="P79" s="11"/>
      <c r="Q79" s="11"/>
      <c r="R79" s="8"/>
    </row>
    <row r="80" spans="14:18" ht="12.75">
      <c r="N80" s="11"/>
      <c r="O80" s="11"/>
      <c r="P80" s="11"/>
      <c r="Q80" s="11"/>
      <c r="R80" s="8"/>
    </row>
    <row r="81" spans="14:18" ht="12.75">
      <c r="N81" s="11"/>
      <c r="O81" s="11"/>
      <c r="P81" s="11"/>
      <c r="Q81" s="11"/>
      <c r="R81" s="8"/>
    </row>
    <row r="82" spans="14:18" ht="12.75">
      <c r="N82" s="11"/>
      <c r="O82" s="11"/>
      <c r="P82" s="11"/>
      <c r="Q82" s="11"/>
      <c r="R82" s="8"/>
    </row>
    <row r="83" spans="14:18" ht="12.75">
      <c r="N83" s="11"/>
      <c r="O83" s="11"/>
      <c r="P83" s="11"/>
      <c r="Q83" s="11"/>
      <c r="R83" s="8"/>
    </row>
    <row r="84" spans="14:18" ht="12.75">
      <c r="N84" s="11"/>
      <c r="O84" s="11"/>
      <c r="P84" s="11"/>
      <c r="Q84" s="11"/>
      <c r="R84" s="8"/>
    </row>
    <row r="85" spans="14:18" ht="12.75">
      <c r="N85" s="11"/>
      <c r="O85" s="11"/>
      <c r="P85" s="11"/>
      <c r="Q85" s="11"/>
      <c r="R85" s="8"/>
    </row>
    <row r="86" spans="14:18" ht="12.75">
      <c r="N86" s="11"/>
      <c r="O86" s="11"/>
      <c r="P86" s="11"/>
      <c r="Q86" s="11"/>
      <c r="R86" s="8"/>
    </row>
    <row r="87" spans="14:18" ht="12.75">
      <c r="N87" s="11"/>
      <c r="O87" s="11"/>
      <c r="P87" s="11"/>
      <c r="Q87" s="11"/>
      <c r="R87" s="8"/>
    </row>
    <row r="88" spans="14:18" ht="12.75">
      <c r="N88" s="11"/>
      <c r="O88" s="11"/>
      <c r="P88" s="11"/>
      <c r="Q88" s="11"/>
      <c r="R88" s="8"/>
    </row>
    <row r="89" spans="14:18" ht="12.75">
      <c r="N89" s="11"/>
      <c r="O89" s="11"/>
      <c r="P89" s="11"/>
      <c r="Q89" s="11"/>
      <c r="R89" s="8"/>
    </row>
    <row r="90" spans="14:18" ht="12.75">
      <c r="N90" s="11"/>
      <c r="O90" s="11"/>
      <c r="P90" s="11"/>
      <c r="Q90" s="11"/>
      <c r="R90" s="8"/>
    </row>
    <row r="91" spans="14:18" ht="12.75">
      <c r="N91" s="11"/>
      <c r="O91" s="11"/>
      <c r="P91" s="11"/>
      <c r="Q91" s="11"/>
      <c r="R91" s="8"/>
    </row>
    <row r="92" spans="14:18" ht="12.75">
      <c r="N92" s="11"/>
      <c r="O92" s="11"/>
      <c r="P92" s="11"/>
      <c r="Q92" s="11"/>
      <c r="R92" s="8"/>
    </row>
    <row r="93" spans="14:18" ht="12.75">
      <c r="N93" s="11"/>
      <c r="O93" s="11"/>
      <c r="P93" s="11"/>
      <c r="Q93" s="11"/>
      <c r="R93" s="8"/>
    </row>
    <row r="94" spans="14:18" ht="12.75">
      <c r="N94" s="11"/>
      <c r="O94" s="11"/>
      <c r="P94" s="11"/>
      <c r="Q94" s="11"/>
      <c r="R94" s="8"/>
    </row>
    <row r="95" spans="14:18" ht="12.75">
      <c r="N95" s="11"/>
      <c r="O95" s="11"/>
      <c r="P95" s="11"/>
      <c r="Q95" s="11"/>
      <c r="R95" s="8"/>
    </row>
    <row r="96" spans="14:18" ht="12.75">
      <c r="N96" s="11"/>
      <c r="O96" s="11"/>
      <c r="P96" s="11"/>
      <c r="Q96" s="11"/>
      <c r="R96" s="8"/>
    </row>
    <row r="97" spans="14:18" ht="12.75">
      <c r="N97" s="11"/>
      <c r="O97" s="11"/>
      <c r="P97" s="11"/>
      <c r="Q97" s="11"/>
      <c r="R97" s="8"/>
    </row>
    <row r="98" spans="14:18" ht="12.75">
      <c r="N98" s="11"/>
      <c r="O98" s="11"/>
      <c r="P98" s="11"/>
      <c r="Q98" s="11"/>
      <c r="R98" s="8"/>
    </row>
    <row r="99" spans="14:18" ht="12.75">
      <c r="N99" s="11"/>
      <c r="O99" s="11"/>
      <c r="P99" s="11"/>
      <c r="Q99" s="11"/>
      <c r="R99" s="8"/>
    </row>
    <row r="100" spans="14:18" ht="12.75">
      <c r="N100" s="11"/>
      <c r="O100" s="11"/>
      <c r="P100" s="11"/>
      <c r="Q100" s="11"/>
      <c r="R100" s="8"/>
    </row>
    <row r="101" spans="14:18" ht="12.75">
      <c r="N101" s="11"/>
      <c r="O101" s="11"/>
      <c r="P101" s="11"/>
      <c r="Q101" s="11"/>
      <c r="R101" s="8"/>
    </row>
    <row r="102" spans="14:18" ht="12.75">
      <c r="N102" s="11"/>
      <c r="O102" s="11"/>
      <c r="P102" s="11"/>
      <c r="Q102" s="11"/>
      <c r="R102" s="8"/>
    </row>
    <row r="103" spans="14:18" ht="12.75">
      <c r="N103" s="11"/>
      <c r="O103" s="11"/>
      <c r="P103" s="11"/>
      <c r="Q103" s="11"/>
      <c r="R103" s="8"/>
    </row>
    <row r="104" spans="14:18" ht="12.75">
      <c r="N104" s="11"/>
      <c r="O104" s="11"/>
      <c r="P104" s="11"/>
      <c r="Q104" s="11"/>
      <c r="R104" s="8"/>
    </row>
    <row r="105" spans="14:18" ht="12.75">
      <c r="N105" s="11"/>
      <c r="O105" s="11"/>
      <c r="P105" s="11"/>
      <c r="Q105" s="11"/>
      <c r="R105" s="8"/>
    </row>
    <row r="106" spans="14:18" ht="12.75">
      <c r="N106" s="11"/>
      <c r="O106" s="11"/>
      <c r="P106" s="11"/>
      <c r="Q106" s="11"/>
      <c r="R106" s="8"/>
    </row>
    <row r="107" spans="14:18" ht="12.75">
      <c r="N107" s="11"/>
      <c r="O107" s="11"/>
      <c r="P107" s="11"/>
      <c r="Q107" s="11"/>
      <c r="R107" s="8"/>
    </row>
    <row r="108" spans="14:18" ht="12.75">
      <c r="N108" s="11"/>
      <c r="O108" s="11"/>
      <c r="P108" s="11"/>
      <c r="Q108" s="11"/>
      <c r="R108" s="8"/>
    </row>
    <row r="109" spans="14:18" ht="12.75">
      <c r="N109" s="11"/>
      <c r="O109" s="11"/>
      <c r="P109" s="11"/>
      <c r="Q109" s="11"/>
      <c r="R109" s="8"/>
    </row>
    <row r="110" spans="14:18" ht="12.75">
      <c r="N110" s="11"/>
      <c r="O110" s="11"/>
      <c r="P110" s="11"/>
      <c r="Q110" s="11"/>
      <c r="R110" s="8"/>
    </row>
    <row r="111" spans="14:18" ht="12.75">
      <c r="N111" s="11"/>
      <c r="O111" s="11"/>
      <c r="P111" s="11"/>
      <c r="Q111" s="11"/>
      <c r="R111" s="8"/>
    </row>
    <row r="112" spans="14:18" ht="12.75">
      <c r="N112" s="11"/>
      <c r="O112" s="11"/>
      <c r="P112" s="11"/>
      <c r="Q112" s="11"/>
      <c r="R112" s="8"/>
    </row>
    <row r="113" spans="14:18" ht="12.75">
      <c r="N113" s="11"/>
      <c r="O113" s="11"/>
      <c r="P113" s="11"/>
      <c r="Q113" s="11"/>
      <c r="R113" s="8"/>
    </row>
    <row r="114" spans="14:18" ht="12.75">
      <c r="N114" s="11"/>
      <c r="O114" s="11"/>
      <c r="P114" s="11"/>
      <c r="Q114" s="11"/>
      <c r="R114" s="8"/>
    </row>
    <row r="115" spans="14:18" ht="12.75">
      <c r="N115" s="11"/>
      <c r="O115" s="11"/>
      <c r="P115" s="11"/>
      <c r="Q115" s="11"/>
      <c r="R115" s="8"/>
    </row>
    <row r="116" spans="14:18" ht="12.75">
      <c r="N116" s="11"/>
      <c r="O116" s="11"/>
      <c r="P116" s="11"/>
      <c r="Q116" s="11"/>
      <c r="R116" s="8"/>
    </row>
    <row r="117" spans="14:18" ht="12.75">
      <c r="N117" s="11"/>
      <c r="O117" s="11"/>
      <c r="P117" s="11"/>
      <c r="Q117" s="11"/>
      <c r="R117" s="8"/>
    </row>
    <row r="118" spans="14:18" ht="12.75">
      <c r="N118" s="11"/>
      <c r="O118" s="11"/>
      <c r="P118" s="11"/>
      <c r="Q118" s="11"/>
      <c r="R118" s="8"/>
    </row>
    <row r="119" spans="14:18" ht="12.75">
      <c r="N119" s="11"/>
      <c r="O119" s="11"/>
      <c r="P119" s="11"/>
      <c r="Q119" s="11"/>
      <c r="R119" s="8"/>
    </row>
    <row r="120" spans="14:18" ht="12.75">
      <c r="N120" s="11"/>
      <c r="O120" s="11"/>
      <c r="P120" s="11"/>
      <c r="Q120" s="11"/>
      <c r="R120" s="8"/>
    </row>
    <row r="121" spans="14:18" ht="12.75">
      <c r="N121" s="11"/>
      <c r="O121" s="11"/>
      <c r="P121" s="11"/>
      <c r="Q121" s="11"/>
      <c r="R121" s="8"/>
    </row>
    <row r="122" spans="14:18" ht="12.75">
      <c r="N122" s="11"/>
      <c r="O122" s="11"/>
      <c r="P122" s="11"/>
      <c r="Q122" s="11"/>
      <c r="R122" s="8"/>
    </row>
    <row r="123" spans="14:18" ht="12.75">
      <c r="N123" s="11"/>
      <c r="O123" s="11"/>
      <c r="P123" s="11"/>
      <c r="Q123" s="11"/>
      <c r="R123" s="8"/>
    </row>
    <row r="124" spans="1:18" ht="12.75">
      <c r="A124" s="3"/>
      <c r="B124" s="3"/>
      <c r="C124" s="3"/>
      <c r="D124" s="3"/>
      <c r="E124" s="22"/>
      <c r="F124" s="22"/>
      <c r="G124" s="22"/>
      <c r="H124" s="22"/>
      <c r="I124" s="22"/>
      <c r="J124" s="22"/>
      <c r="K124" s="22"/>
      <c r="L124" s="22"/>
      <c r="M124" s="11"/>
      <c r="N124" s="11"/>
      <c r="O124" s="11"/>
      <c r="P124" s="11"/>
      <c r="Q124" s="11"/>
      <c r="R124" s="8"/>
    </row>
    <row r="125" spans="1:18" ht="12.75">
      <c r="A125" s="3"/>
      <c r="B125" s="3"/>
      <c r="C125" s="3"/>
      <c r="D125" s="3"/>
      <c r="E125" s="22"/>
      <c r="F125" s="22"/>
      <c r="G125" s="22"/>
      <c r="H125" s="22"/>
      <c r="I125" s="22"/>
      <c r="J125" s="22"/>
      <c r="K125" s="22"/>
      <c r="L125" s="22"/>
      <c r="M125" s="11"/>
      <c r="N125" s="11"/>
      <c r="O125" s="11"/>
      <c r="P125" s="11"/>
      <c r="Q125" s="11"/>
      <c r="R125" s="8"/>
    </row>
    <row r="126" spans="1:18" ht="12.75">
      <c r="A126" s="3"/>
      <c r="B126" s="3"/>
      <c r="C126" s="3"/>
      <c r="D126" s="3"/>
      <c r="E126" s="22"/>
      <c r="F126" s="22"/>
      <c r="G126" s="22"/>
      <c r="H126" s="22"/>
      <c r="I126" s="22"/>
      <c r="J126" s="22"/>
      <c r="K126" s="22"/>
      <c r="L126" s="22"/>
      <c r="M126" s="11"/>
      <c r="N126" s="11"/>
      <c r="O126" s="11"/>
      <c r="P126" s="11"/>
      <c r="Q126" s="11"/>
      <c r="R126" s="8"/>
    </row>
    <row r="127" spans="1:18" ht="12.75">
      <c r="A127" s="3"/>
      <c r="B127" s="3"/>
      <c r="C127" s="3"/>
      <c r="D127" s="3"/>
      <c r="E127" s="22"/>
      <c r="F127" s="22"/>
      <c r="G127" s="22"/>
      <c r="H127" s="22"/>
      <c r="I127" s="22"/>
      <c r="J127" s="22"/>
      <c r="K127" s="22"/>
      <c r="L127" s="22"/>
      <c r="M127" s="11"/>
      <c r="N127" s="11"/>
      <c r="O127" s="11"/>
      <c r="P127" s="11"/>
      <c r="Q127" s="11"/>
      <c r="R127" s="8"/>
    </row>
    <row r="128" spans="1:18" ht="12.75">
      <c r="A128" s="3"/>
      <c r="B128" s="3"/>
      <c r="C128" s="3"/>
      <c r="D128" s="3"/>
      <c r="E128" s="22"/>
      <c r="F128" s="22"/>
      <c r="G128" s="22"/>
      <c r="H128" s="22"/>
      <c r="I128" s="22"/>
      <c r="J128" s="22"/>
      <c r="K128" s="22"/>
      <c r="L128" s="22"/>
      <c r="M128" s="11"/>
      <c r="N128" s="11"/>
      <c r="O128" s="11"/>
      <c r="P128" s="11"/>
      <c r="Q128" s="11"/>
      <c r="R128" s="8"/>
    </row>
    <row r="129" spans="1:18" ht="12.75">
      <c r="A129" s="3"/>
      <c r="B129" s="3"/>
      <c r="C129" s="3"/>
      <c r="D129" s="3"/>
      <c r="E129" s="22"/>
      <c r="F129" s="22"/>
      <c r="G129" s="22"/>
      <c r="H129" s="22"/>
      <c r="I129" s="22"/>
      <c r="J129" s="22"/>
      <c r="K129" s="22"/>
      <c r="L129" s="22"/>
      <c r="M129" s="11"/>
      <c r="N129" s="11"/>
      <c r="O129" s="11"/>
      <c r="P129" s="11"/>
      <c r="Q129" s="11"/>
      <c r="R129" s="8"/>
    </row>
    <row r="130" spans="1:18" ht="12.75">
      <c r="A130" s="3"/>
      <c r="B130" s="3"/>
      <c r="C130" s="3"/>
      <c r="D130" s="3"/>
      <c r="E130" s="22"/>
      <c r="F130" s="22"/>
      <c r="G130" s="22"/>
      <c r="H130" s="22"/>
      <c r="I130" s="22"/>
      <c r="J130" s="22"/>
      <c r="K130" s="22"/>
      <c r="L130" s="22"/>
      <c r="M130" s="11"/>
      <c r="N130" s="11"/>
      <c r="O130" s="11"/>
      <c r="P130" s="11"/>
      <c r="Q130" s="11"/>
      <c r="R130" s="8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11"/>
      <c r="N131" s="11"/>
      <c r="O131" s="11"/>
      <c r="P131" s="11"/>
      <c r="Q131" s="11"/>
      <c r="R131" s="8"/>
    </row>
    <row r="132" spans="14:18" ht="12.75">
      <c r="N132" s="11"/>
      <c r="O132" s="11"/>
      <c r="P132" s="11"/>
      <c r="Q132" s="11"/>
      <c r="R132" s="8"/>
    </row>
    <row r="133" spans="14:18" ht="12.75">
      <c r="N133" s="11"/>
      <c r="O133" s="11"/>
      <c r="P133" s="11"/>
      <c r="Q133" s="11"/>
      <c r="R133" s="8"/>
    </row>
    <row r="134" spans="14:18" ht="12.75">
      <c r="N134" s="11"/>
      <c r="O134" s="11"/>
      <c r="P134" s="11"/>
      <c r="Q134" s="11"/>
      <c r="R134" s="8"/>
    </row>
    <row r="135" spans="14:18" ht="12.75">
      <c r="N135" s="11"/>
      <c r="O135" s="11"/>
      <c r="P135" s="11"/>
      <c r="Q135" s="11"/>
      <c r="R135" s="8"/>
    </row>
    <row r="136" spans="14:18" ht="12.75">
      <c r="N136" s="11"/>
      <c r="O136" s="11"/>
      <c r="P136" s="11"/>
      <c r="Q136" s="11"/>
      <c r="R136" s="8"/>
    </row>
    <row r="137" spans="14:18" ht="12.75">
      <c r="N137" s="11"/>
      <c r="O137" s="11"/>
      <c r="P137" s="11"/>
      <c r="Q137" s="11"/>
      <c r="R137" s="8"/>
    </row>
    <row r="138" spans="14:18" ht="12.75">
      <c r="N138" s="11"/>
      <c r="O138" s="11"/>
      <c r="P138" s="11"/>
      <c r="Q138" s="11"/>
      <c r="R138" s="8"/>
    </row>
    <row r="139" spans="14:18" ht="12.75">
      <c r="N139" s="11"/>
      <c r="O139" s="11"/>
      <c r="P139" s="11"/>
      <c r="Q139" s="11"/>
      <c r="R139" s="8"/>
    </row>
    <row r="140" spans="14:18" ht="12.75">
      <c r="N140" s="11"/>
      <c r="O140" s="11"/>
      <c r="P140" s="11"/>
      <c r="Q140" s="11"/>
      <c r="R140" s="8"/>
    </row>
    <row r="141" spans="14:18" ht="12.75">
      <c r="N141" s="11"/>
      <c r="O141" s="11"/>
      <c r="P141" s="11"/>
      <c r="Q141" s="11"/>
      <c r="R141" s="8"/>
    </row>
    <row r="142" spans="14:18" ht="12.75">
      <c r="N142" s="11"/>
      <c r="O142" s="11"/>
      <c r="P142" s="11"/>
      <c r="Q142" s="11"/>
      <c r="R142" s="8"/>
    </row>
    <row r="143" spans="14:18" ht="12.75">
      <c r="N143" s="11"/>
      <c r="O143" s="11"/>
      <c r="P143" s="11"/>
      <c r="Q143" s="11"/>
      <c r="R143" s="8"/>
    </row>
    <row r="144" spans="14:18" ht="12.75">
      <c r="N144" s="11"/>
      <c r="O144" s="11"/>
      <c r="P144" s="11"/>
      <c r="Q144" s="11"/>
      <c r="R144" s="8"/>
    </row>
    <row r="145" spans="14:18" ht="12.75">
      <c r="N145" s="11"/>
      <c r="O145" s="11"/>
      <c r="P145" s="11"/>
      <c r="Q145" s="11"/>
      <c r="R145" s="8"/>
    </row>
    <row r="146" spans="14:18" ht="12.75">
      <c r="N146" s="11"/>
      <c r="O146" s="11"/>
      <c r="P146" s="11"/>
      <c r="Q146" s="11"/>
      <c r="R146" s="8"/>
    </row>
    <row r="147" spans="14:18" ht="12.75">
      <c r="N147" s="11"/>
      <c r="O147" s="11"/>
      <c r="P147" s="11"/>
      <c r="Q147" s="11"/>
      <c r="R147" s="8"/>
    </row>
    <row r="148" spans="14:18" ht="12.75">
      <c r="N148" s="11"/>
      <c r="O148" s="11"/>
      <c r="P148" s="11"/>
      <c r="Q148" s="11"/>
      <c r="R148" s="8"/>
    </row>
    <row r="149" spans="14:18" ht="12.75">
      <c r="N149" s="11"/>
      <c r="O149" s="11"/>
      <c r="P149" s="11"/>
      <c r="Q149" s="11"/>
      <c r="R149" s="8"/>
    </row>
    <row r="150" spans="14:18" ht="12.75">
      <c r="N150" s="11"/>
      <c r="O150" s="11"/>
      <c r="P150" s="11"/>
      <c r="Q150" s="11"/>
      <c r="R150" s="8"/>
    </row>
    <row r="151" spans="14:18" ht="12.75">
      <c r="N151" s="11"/>
      <c r="O151" s="11"/>
      <c r="P151" s="11"/>
      <c r="Q151" s="11"/>
      <c r="R151" s="8"/>
    </row>
    <row r="152" spans="14:18" ht="12.75">
      <c r="N152" s="11"/>
      <c r="O152" s="11"/>
      <c r="P152" s="11"/>
      <c r="Q152" s="11"/>
      <c r="R152" s="8"/>
    </row>
    <row r="153" spans="14:18" ht="12.75">
      <c r="N153" s="11"/>
      <c r="O153" s="11"/>
      <c r="P153" s="11"/>
      <c r="Q153" s="11"/>
      <c r="R153" s="8"/>
    </row>
    <row r="154" spans="14:18" ht="12.75">
      <c r="N154" s="11"/>
      <c r="O154" s="11"/>
      <c r="P154" s="11"/>
      <c r="Q154" s="11"/>
      <c r="R154" s="8"/>
    </row>
    <row r="155" spans="14:18" ht="12.75">
      <c r="N155" s="11"/>
      <c r="O155" s="11"/>
      <c r="P155" s="11"/>
      <c r="Q155" s="11"/>
      <c r="R155" s="8"/>
    </row>
    <row r="156" spans="14:18" ht="12.75">
      <c r="N156" s="11"/>
      <c r="O156" s="11"/>
      <c r="P156" s="11"/>
      <c r="Q156" s="11"/>
      <c r="R156" s="8"/>
    </row>
    <row r="157" spans="14:18" ht="12.75">
      <c r="N157" s="11"/>
      <c r="O157" s="11"/>
      <c r="P157" s="11"/>
      <c r="Q157" s="11"/>
      <c r="R157" s="8"/>
    </row>
    <row r="158" spans="14:18" ht="12.75">
      <c r="N158" s="11"/>
      <c r="O158" s="11"/>
      <c r="P158" s="11"/>
      <c r="Q158" s="11"/>
      <c r="R158" s="8"/>
    </row>
    <row r="159" spans="14:18" ht="12.75">
      <c r="N159" s="11"/>
      <c r="O159" s="11"/>
      <c r="P159" s="11"/>
      <c r="Q159" s="11"/>
      <c r="R159" s="8"/>
    </row>
    <row r="160" spans="14:18" ht="12.75">
      <c r="N160" s="11"/>
      <c r="O160" s="11"/>
      <c r="P160" s="11"/>
      <c r="Q160" s="11"/>
      <c r="R160" s="8"/>
    </row>
    <row r="161" spans="14:18" ht="12.75">
      <c r="N161" s="11"/>
      <c r="O161" s="11"/>
      <c r="P161" s="11"/>
      <c r="Q161" s="11"/>
      <c r="R161" s="8"/>
    </row>
    <row r="162" spans="14:18" ht="12.75">
      <c r="N162" s="11"/>
      <c r="O162" s="11"/>
      <c r="P162" s="11"/>
      <c r="Q162" s="11"/>
      <c r="R162" s="8"/>
    </row>
    <row r="163" spans="14:18" ht="12.75">
      <c r="N163" s="11"/>
      <c r="O163" s="11"/>
      <c r="P163" s="11"/>
      <c r="Q163" s="11"/>
      <c r="R163" s="8"/>
    </row>
    <row r="164" spans="14:18" ht="12.75">
      <c r="N164" s="11"/>
      <c r="O164" s="11"/>
      <c r="P164" s="11"/>
      <c r="Q164" s="11"/>
      <c r="R164" s="8"/>
    </row>
    <row r="165" spans="14:18" ht="12.75">
      <c r="N165" s="11"/>
      <c r="O165" s="11"/>
      <c r="P165" s="11"/>
      <c r="Q165" s="11"/>
      <c r="R165" s="8"/>
    </row>
    <row r="166" spans="14:18" ht="12.75">
      <c r="N166" s="11"/>
      <c r="O166" s="11"/>
      <c r="P166" s="11"/>
      <c r="Q166" s="11"/>
      <c r="R166" s="8"/>
    </row>
    <row r="167" spans="14:18" ht="12.75">
      <c r="N167" s="11"/>
      <c r="O167" s="11"/>
      <c r="P167" s="11"/>
      <c r="Q167" s="11"/>
      <c r="R167" s="8"/>
    </row>
    <row r="168" spans="14:18" ht="12.75">
      <c r="N168" s="11"/>
      <c r="O168" s="11"/>
      <c r="P168" s="11"/>
      <c r="Q168" s="11"/>
      <c r="R168" s="8"/>
    </row>
    <row r="169" spans="14:18" ht="12.75">
      <c r="N169" s="11"/>
      <c r="O169" s="11"/>
      <c r="P169" s="11"/>
      <c r="Q169" s="11"/>
      <c r="R169" s="8"/>
    </row>
    <row r="170" spans="14:18" ht="12.75">
      <c r="N170" s="11"/>
      <c r="O170" s="11"/>
      <c r="P170" s="11"/>
      <c r="Q170" s="11"/>
      <c r="R170" s="8"/>
    </row>
    <row r="171" spans="14:18" ht="12.75">
      <c r="N171" s="11"/>
      <c r="O171" s="11"/>
      <c r="P171" s="11"/>
      <c r="Q171" s="11"/>
      <c r="R171" s="8"/>
    </row>
    <row r="172" spans="14:18" ht="12.75">
      <c r="N172" s="11"/>
      <c r="O172" s="11"/>
      <c r="P172" s="11"/>
      <c r="Q172" s="11"/>
      <c r="R172" s="8"/>
    </row>
    <row r="173" spans="14:18" ht="12.75">
      <c r="N173" s="11"/>
      <c r="O173" s="11"/>
      <c r="P173" s="11"/>
      <c r="Q173" s="11"/>
      <c r="R173" s="8"/>
    </row>
    <row r="174" spans="14:18" ht="12.75">
      <c r="N174" s="11"/>
      <c r="O174" s="11"/>
      <c r="P174" s="11"/>
      <c r="Q174" s="11"/>
      <c r="R174" s="8"/>
    </row>
    <row r="175" spans="14:18" ht="12.75">
      <c r="N175" s="11"/>
      <c r="O175" s="11"/>
      <c r="P175" s="11"/>
      <c r="Q175" s="11"/>
      <c r="R175" s="8"/>
    </row>
    <row r="176" spans="14:18" ht="12.75">
      <c r="N176" s="11"/>
      <c r="O176" s="11"/>
      <c r="P176" s="11"/>
      <c r="Q176" s="11"/>
      <c r="R176" s="8"/>
    </row>
    <row r="177" spans="14:18" ht="12.75">
      <c r="N177" s="11"/>
      <c r="O177" s="11"/>
      <c r="P177" s="11"/>
      <c r="Q177" s="11"/>
      <c r="R177" s="8"/>
    </row>
    <row r="178" spans="14:18" ht="12.75">
      <c r="N178" s="11"/>
      <c r="O178" s="11"/>
      <c r="P178" s="11"/>
      <c r="Q178" s="11"/>
      <c r="R178" s="8"/>
    </row>
    <row r="179" spans="14:18" ht="12.75">
      <c r="N179" s="11"/>
      <c r="O179" s="11"/>
      <c r="P179" s="11"/>
      <c r="Q179" s="11"/>
      <c r="R179" s="8"/>
    </row>
    <row r="180" spans="14:18" ht="12.75">
      <c r="N180" s="11"/>
      <c r="O180" s="11"/>
      <c r="P180" s="11"/>
      <c r="Q180" s="11"/>
      <c r="R180" s="8"/>
    </row>
    <row r="181" spans="14:18" ht="12.75">
      <c r="N181" s="11"/>
      <c r="O181" s="11"/>
      <c r="P181" s="11"/>
      <c r="Q181" s="11"/>
      <c r="R181" s="8"/>
    </row>
    <row r="182" spans="14:18" ht="12.75">
      <c r="N182" s="11"/>
      <c r="O182" s="11"/>
      <c r="P182" s="11"/>
      <c r="Q182" s="11"/>
      <c r="R182" s="8"/>
    </row>
    <row r="183" spans="14:18" ht="12.75">
      <c r="N183" s="11"/>
      <c r="O183" s="11"/>
      <c r="P183" s="11"/>
      <c r="Q183" s="11"/>
      <c r="R183" s="8"/>
    </row>
    <row r="184" spans="14:18" ht="12.75">
      <c r="N184" s="11"/>
      <c r="O184" s="11"/>
      <c r="P184" s="11"/>
      <c r="Q184" s="11"/>
      <c r="R184" s="8"/>
    </row>
    <row r="185" spans="14:18" ht="12.75">
      <c r="N185" s="11"/>
      <c r="O185" s="11"/>
      <c r="P185" s="11"/>
      <c r="Q185" s="11"/>
      <c r="R185" s="8"/>
    </row>
    <row r="186" spans="14:18" ht="12.75">
      <c r="N186" s="11"/>
      <c r="O186" s="11"/>
      <c r="P186" s="11"/>
      <c r="Q186" s="11"/>
      <c r="R186" s="8"/>
    </row>
    <row r="187" spans="14:18" ht="12.75">
      <c r="N187" s="11"/>
      <c r="O187" s="11"/>
      <c r="P187" s="11"/>
      <c r="Q187" s="11"/>
      <c r="R187" s="8"/>
    </row>
    <row r="188" spans="14:18" ht="12.75">
      <c r="N188" s="11"/>
      <c r="O188" s="11"/>
      <c r="P188" s="11"/>
      <c r="Q188" s="11"/>
      <c r="R188" s="8"/>
    </row>
    <row r="189" spans="14:18" ht="12.75">
      <c r="N189" s="11"/>
      <c r="O189" s="11"/>
      <c r="P189" s="11"/>
      <c r="Q189" s="11"/>
      <c r="R189" s="8"/>
    </row>
    <row r="190" spans="14:18" ht="12.75">
      <c r="N190" s="11"/>
      <c r="O190" s="11"/>
      <c r="P190" s="11"/>
      <c r="Q190" s="11"/>
      <c r="R190" s="8"/>
    </row>
    <row r="191" spans="14:18" ht="12.75">
      <c r="N191" s="11"/>
      <c r="O191" s="11"/>
      <c r="P191" s="11"/>
      <c r="Q191" s="11"/>
      <c r="R191" s="8"/>
    </row>
    <row r="192" spans="14:18" ht="12.75">
      <c r="N192" s="11"/>
      <c r="O192" s="11"/>
      <c r="P192" s="11"/>
      <c r="Q192" s="11"/>
      <c r="R192" s="8"/>
    </row>
    <row r="193" spans="14:18" ht="12.75">
      <c r="N193" s="11"/>
      <c r="O193" s="11"/>
      <c r="P193" s="11"/>
      <c r="Q193" s="11"/>
      <c r="R193" s="8"/>
    </row>
    <row r="194" spans="14:18" ht="12.75">
      <c r="N194" s="11"/>
      <c r="O194" s="11"/>
      <c r="P194" s="11"/>
      <c r="Q194" s="11"/>
      <c r="R194" s="8"/>
    </row>
    <row r="195" spans="14:18" ht="12.75">
      <c r="N195" s="11"/>
      <c r="O195" s="11"/>
      <c r="P195" s="11"/>
      <c r="Q195" s="11"/>
      <c r="R195" s="8"/>
    </row>
    <row r="196" spans="14:18" ht="12.75">
      <c r="N196" s="11"/>
      <c r="O196" s="11"/>
      <c r="P196" s="11"/>
      <c r="Q196" s="11"/>
      <c r="R196" s="8"/>
    </row>
    <row r="197" spans="14:18" ht="12.75">
      <c r="N197" s="11"/>
      <c r="O197" s="11"/>
      <c r="P197" s="11"/>
      <c r="Q197" s="11"/>
      <c r="R197" s="8"/>
    </row>
    <row r="198" spans="14:18" ht="12.75">
      <c r="N198" s="11"/>
      <c r="O198" s="11"/>
      <c r="P198" s="11"/>
      <c r="Q198" s="11"/>
      <c r="R198" s="8"/>
    </row>
    <row r="199" spans="14:18" ht="12.75">
      <c r="N199" s="11"/>
      <c r="O199" s="11"/>
      <c r="P199" s="11"/>
      <c r="Q199" s="11"/>
      <c r="R199" s="8"/>
    </row>
    <row r="200" spans="14:18" ht="12.75">
      <c r="N200" s="11"/>
      <c r="O200" s="11"/>
      <c r="P200" s="11"/>
      <c r="Q200" s="11"/>
      <c r="R200" s="8"/>
    </row>
    <row r="201" spans="14:18" ht="12.75">
      <c r="N201" s="11"/>
      <c r="O201" s="11"/>
      <c r="P201" s="11"/>
      <c r="Q201" s="11"/>
      <c r="R201" s="8"/>
    </row>
    <row r="202" spans="14:18" ht="12.75">
      <c r="N202" s="11"/>
      <c r="O202" s="11"/>
      <c r="P202" s="11"/>
      <c r="Q202" s="11"/>
      <c r="R202" s="8"/>
    </row>
    <row r="203" spans="14:18" ht="12.75">
      <c r="N203" s="11"/>
      <c r="O203" s="11"/>
      <c r="P203" s="11"/>
      <c r="Q203" s="11"/>
      <c r="R203" s="8"/>
    </row>
    <row r="204" spans="14:18" ht="12.75">
      <c r="N204" s="11"/>
      <c r="O204" s="11"/>
      <c r="P204" s="11"/>
      <c r="Q204" s="11"/>
      <c r="R204" s="8"/>
    </row>
    <row r="205" spans="14:18" ht="12.75">
      <c r="N205" s="11"/>
      <c r="O205" s="11"/>
      <c r="P205" s="11"/>
      <c r="Q205" s="11"/>
      <c r="R205" s="8"/>
    </row>
    <row r="206" spans="14:18" ht="12.75">
      <c r="N206" s="11"/>
      <c r="O206" s="11"/>
      <c r="P206" s="11"/>
      <c r="Q206" s="11"/>
      <c r="R206" s="8"/>
    </row>
    <row r="207" spans="14:18" ht="12.75">
      <c r="N207" s="11"/>
      <c r="O207" s="11"/>
      <c r="P207" s="11"/>
      <c r="Q207" s="11"/>
      <c r="R207" s="8"/>
    </row>
    <row r="208" spans="14:18" ht="12.75">
      <c r="N208" s="11"/>
      <c r="O208" s="11"/>
      <c r="P208" s="11"/>
      <c r="Q208" s="11"/>
      <c r="R208" s="8"/>
    </row>
    <row r="209" spans="14:18" ht="12.75">
      <c r="N209" s="11"/>
      <c r="O209" s="11"/>
      <c r="P209" s="11"/>
      <c r="Q209" s="11"/>
      <c r="R209" s="8"/>
    </row>
    <row r="210" spans="14:18" ht="12.75">
      <c r="N210" s="11"/>
      <c r="O210" s="11"/>
      <c r="P210" s="11"/>
      <c r="Q210" s="11"/>
      <c r="R210" s="8"/>
    </row>
    <row r="211" spans="14:18" ht="12.75">
      <c r="N211" s="11"/>
      <c r="O211" s="11"/>
      <c r="P211" s="11"/>
      <c r="Q211" s="11"/>
      <c r="R211" s="8"/>
    </row>
    <row r="212" spans="14:18" ht="12.75">
      <c r="N212" s="11"/>
      <c r="O212" s="11"/>
      <c r="P212" s="11"/>
      <c r="Q212" s="11"/>
      <c r="R212" s="8"/>
    </row>
    <row r="213" spans="14:18" ht="12.75">
      <c r="N213" s="11"/>
      <c r="O213" s="11"/>
      <c r="P213" s="11"/>
      <c r="Q213" s="11"/>
      <c r="R213" s="8"/>
    </row>
    <row r="214" spans="14:18" ht="12.75">
      <c r="N214" s="11"/>
      <c r="O214" s="11"/>
      <c r="P214" s="11"/>
      <c r="Q214" s="11"/>
      <c r="R214" s="8"/>
    </row>
    <row r="215" spans="14:18" ht="12.75">
      <c r="N215" s="11"/>
      <c r="O215" s="11"/>
      <c r="P215" s="11"/>
      <c r="Q215" s="11"/>
      <c r="R215" s="8"/>
    </row>
    <row r="216" spans="14:18" ht="12.75">
      <c r="N216" s="11"/>
      <c r="O216" s="11"/>
      <c r="P216" s="11"/>
      <c r="Q216" s="11"/>
      <c r="R216" s="8"/>
    </row>
    <row r="217" spans="14:18" ht="12.75">
      <c r="N217" s="11"/>
      <c r="O217" s="11"/>
      <c r="P217" s="11"/>
      <c r="Q217" s="11"/>
      <c r="R217" s="8"/>
    </row>
    <row r="218" spans="14:18" ht="12.75">
      <c r="N218" s="11"/>
      <c r="O218" s="11"/>
      <c r="P218" s="11"/>
      <c r="Q218" s="11"/>
      <c r="R218" s="8"/>
    </row>
    <row r="219" spans="14:18" ht="12.75">
      <c r="N219" s="11"/>
      <c r="O219" s="11"/>
      <c r="P219" s="11"/>
      <c r="Q219" s="11"/>
      <c r="R219" s="8"/>
    </row>
    <row r="220" spans="14:18" ht="12.75">
      <c r="N220" s="11"/>
      <c r="O220" s="11"/>
      <c r="P220" s="11"/>
      <c r="Q220" s="11"/>
      <c r="R220" s="8"/>
    </row>
    <row r="221" spans="14:18" ht="12.75">
      <c r="N221" s="11"/>
      <c r="O221" s="11"/>
      <c r="P221" s="11"/>
      <c r="Q221" s="11"/>
      <c r="R221" s="8"/>
    </row>
    <row r="222" spans="14:18" ht="12.75">
      <c r="N222" s="11"/>
      <c r="O222" s="11"/>
      <c r="P222" s="11"/>
      <c r="Q222" s="11"/>
      <c r="R222" s="8"/>
    </row>
    <row r="223" spans="14:18" ht="12.75">
      <c r="N223" s="11"/>
      <c r="O223" s="11"/>
      <c r="P223" s="11"/>
      <c r="Q223" s="11"/>
      <c r="R223" s="8"/>
    </row>
    <row r="224" spans="14:18" ht="12.75">
      <c r="N224" s="11"/>
      <c r="O224" s="11"/>
      <c r="P224" s="11"/>
      <c r="Q224" s="11"/>
      <c r="R224" s="8"/>
    </row>
    <row r="225" spans="14:18" s="16" customFormat="1" ht="12.75">
      <c r="N225" s="12"/>
      <c r="O225" s="12"/>
      <c r="P225" s="12"/>
      <c r="Q225" s="12"/>
      <c r="R225" s="33"/>
    </row>
    <row r="226" spans="14:18" ht="12.75">
      <c r="N226" s="11"/>
      <c r="O226" s="11"/>
      <c r="P226" s="11"/>
      <c r="Q226" s="11"/>
      <c r="R226" s="8"/>
    </row>
    <row r="227" spans="14:18" ht="12.75">
      <c r="N227" s="11"/>
      <c r="O227" s="11"/>
      <c r="P227" s="11"/>
      <c r="Q227" s="11"/>
      <c r="R227" s="8"/>
    </row>
    <row r="228" spans="14:18" ht="12.75">
      <c r="N228" s="11"/>
      <c r="O228" s="11"/>
      <c r="P228" s="11"/>
      <c r="Q228" s="11"/>
      <c r="R228" s="8"/>
    </row>
    <row r="229" spans="14:18" ht="12.75">
      <c r="N229" s="11"/>
      <c r="O229" s="11"/>
      <c r="P229" s="11"/>
      <c r="Q229" s="11"/>
      <c r="R229" s="8"/>
    </row>
    <row r="230" spans="14:18" ht="12.75">
      <c r="N230" s="11"/>
      <c r="O230" s="11"/>
      <c r="P230" s="11"/>
      <c r="Q230" s="11"/>
      <c r="R230" s="8"/>
    </row>
    <row r="231" spans="14:18" ht="12.75">
      <c r="N231" s="11"/>
      <c r="O231" s="11"/>
      <c r="P231" s="11"/>
      <c r="Q231" s="11"/>
      <c r="R231" s="8"/>
    </row>
    <row r="232" spans="14:18" ht="12.75">
      <c r="N232" s="11"/>
      <c r="O232" s="11"/>
      <c r="P232" s="11"/>
      <c r="Q232" s="11"/>
      <c r="R232" s="8"/>
    </row>
    <row r="233" spans="14:18" ht="12.75">
      <c r="N233" s="11"/>
      <c r="O233" s="11"/>
      <c r="P233" s="11"/>
      <c r="Q233" s="11"/>
      <c r="R233" s="8"/>
    </row>
    <row r="234" spans="14:18" ht="12.75">
      <c r="N234" s="11"/>
      <c r="O234" s="11"/>
      <c r="P234" s="11"/>
      <c r="Q234" s="11"/>
      <c r="R234" s="8"/>
    </row>
    <row r="235" spans="14:18" ht="12.75">
      <c r="N235" s="11"/>
      <c r="O235" s="11"/>
      <c r="P235" s="11"/>
      <c r="Q235" s="11"/>
      <c r="R235" s="8"/>
    </row>
    <row r="236" spans="14:18" ht="12.75">
      <c r="N236" s="11"/>
      <c r="O236" s="11"/>
      <c r="P236" s="11"/>
      <c r="Q236" s="11"/>
      <c r="R236" s="8"/>
    </row>
    <row r="237" spans="14:18" ht="12.75">
      <c r="N237" s="11"/>
      <c r="O237" s="11"/>
      <c r="P237" s="11"/>
      <c r="Q237" s="11"/>
      <c r="R237" s="8"/>
    </row>
    <row r="238" spans="14:18" ht="12.75">
      <c r="N238" s="11"/>
      <c r="O238" s="11"/>
      <c r="P238" s="11"/>
      <c r="Q238" s="11"/>
      <c r="R238" s="8"/>
    </row>
    <row r="239" spans="14:18" ht="12.75">
      <c r="N239" s="11"/>
      <c r="O239" s="11"/>
      <c r="P239" s="11"/>
      <c r="Q239" s="11"/>
      <c r="R239" s="8"/>
    </row>
    <row r="240" spans="14:18" ht="12.75">
      <c r="N240" s="11"/>
      <c r="O240" s="11"/>
      <c r="P240" s="11"/>
      <c r="Q240" s="11"/>
      <c r="R240" s="8"/>
    </row>
    <row r="241" spans="14:18" ht="12.75">
      <c r="N241" s="11"/>
      <c r="O241" s="11"/>
      <c r="P241" s="11"/>
      <c r="Q241" s="11"/>
      <c r="R241" s="8"/>
    </row>
    <row r="242" spans="14:18" ht="12.75">
      <c r="N242" s="11"/>
      <c r="O242" s="11"/>
      <c r="P242" s="11"/>
      <c r="Q242" s="11"/>
      <c r="R242" s="8"/>
    </row>
    <row r="243" spans="14:18" ht="12.75">
      <c r="N243" s="11"/>
      <c r="O243" s="11"/>
      <c r="P243" s="11"/>
      <c r="Q243" s="11"/>
      <c r="R243" s="8"/>
    </row>
    <row r="244" spans="14:18" ht="12.75">
      <c r="N244" s="11"/>
      <c r="O244" s="11"/>
      <c r="P244" s="11"/>
      <c r="Q244" s="11"/>
      <c r="R244" s="8"/>
    </row>
    <row r="245" spans="14:18" ht="12.75">
      <c r="N245" s="11"/>
      <c r="O245" s="11"/>
      <c r="P245" s="11"/>
      <c r="Q245" s="11"/>
      <c r="R245" s="8"/>
    </row>
    <row r="246" spans="14:18" ht="12.75">
      <c r="N246" s="11"/>
      <c r="O246" s="11"/>
      <c r="P246" s="11"/>
      <c r="Q246" s="11"/>
      <c r="R246" s="8"/>
    </row>
    <row r="247" spans="14:18" ht="12.75">
      <c r="N247" s="11"/>
      <c r="O247" s="11"/>
      <c r="P247" s="11"/>
      <c r="Q247" s="11"/>
      <c r="R247" s="8"/>
    </row>
    <row r="248" spans="14:18" ht="12.75">
      <c r="N248" s="11"/>
      <c r="O248" s="11"/>
      <c r="P248" s="11"/>
      <c r="Q248" s="11"/>
      <c r="R248" s="8"/>
    </row>
    <row r="249" spans="14:18" ht="12.75">
      <c r="N249" s="11"/>
      <c r="O249" s="11"/>
      <c r="P249" s="11"/>
      <c r="Q249" s="11"/>
      <c r="R249" s="8"/>
    </row>
    <row r="250" spans="14:18" ht="12.75">
      <c r="N250" s="11"/>
      <c r="O250" s="11"/>
      <c r="P250" s="11"/>
      <c r="Q250" s="11"/>
      <c r="R250" s="8"/>
    </row>
    <row r="251" spans="14:18" ht="12.75">
      <c r="N251" s="11"/>
      <c r="O251" s="11"/>
      <c r="P251" s="11"/>
      <c r="Q251" s="11"/>
      <c r="R251" s="8"/>
    </row>
    <row r="252" spans="14:18" ht="12.75">
      <c r="N252" s="11"/>
      <c r="O252" s="11"/>
      <c r="P252" s="11"/>
      <c r="Q252" s="11"/>
      <c r="R252" s="8"/>
    </row>
    <row r="253" spans="14:18" ht="12.75">
      <c r="N253" s="11"/>
      <c r="O253" s="11"/>
      <c r="P253" s="11"/>
      <c r="Q253" s="11"/>
      <c r="R253" s="8"/>
    </row>
    <row r="254" spans="14:18" ht="12.75">
      <c r="N254" s="11"/>
      <c r="O254" s="11"/>
      <c r="P254" s="11"/>
      <c r="Q254" s="11"/>
      <c r="R254" s="8"/>
    </row>
    <row r="255" spans="12:18" ht="12.75">
      <c r="L255" s="12"/>
      <c r="N255" s="11"/>
      <c r="O255" s="11"/>
      <c r="P255" s="11"/>
      <c r="Q255" s="11"/>
      <c r="R255" s="8"/>
    </row>
    <row r="256" spans="14:18" ht="12.75">
      <c r="N256" s="11"/>
      <c r="O256" s="11"/>
      <c r="P256" s="11"/>
      <c r="Q256" s="11"/>
      <c r="R256" s="8"/>
    </row>
    <row r="257" spans="13:18" ht="12.75">
      <c r="M257" s="11"/>
      <c r="N257" s="11"/>
      <c r="O257" s="11"/>
      <c r="P257" s="11"/>
      <c r="Q257" s="11"/>
      <c r="R257" s="8"/>
    </row>
    <row r="258" spans="13:18" ht="12.75">
      <c r="M258" s="11"/>
      <c r="N258" s="11"/>
      <c r="O258" s="11"/>
      <c r="P258" s="11"/>
      <c r="Q258" s="11"/>
      <c r="R258" s="8"/>
    </row>
    <row r="259" spans="13:18" ht="12.75">
      <c r="M259" s="11"/>
      <c r="N259" s="11"/>
      <c r="O259" s="11"/>
      <c r="P259" s="11"/>
      <c r="Q259" s="11"/>
      <c r="R259" s="8"/>
    </row>
    <row r="260" spans="13:18" ht="12.75">
      <c r="M260" s="34"/>
      <c r="N260" s="35"/>
      <c r="O260" s="11"/>
      <c r="P260" s="11"/>
      <c r="Q260" s="11"/>
      <c r="R260" s="8"/>
    </row>
    <row r="261" spans="13:18" ht="12.75">
      <c r="M261" s="11"/>
      <c r="N261" s="11"/>
      <c r="O261" s="11"/>
      <c r="P261" s="11"/>
      <c r="Q261" s="11"/>
      <c r="R261" s="8"/>
    </row>
    <row r="262" spans="13:18" ht="12.75">
      <c r="M262" s="11"/>
      <c r="N262" s="11"/>
      <c r="O262" s="11"/>
      <c r="P262" s="11"/>
      <c r="Q262" s="11"/>
      <c r="R262" s="8"/>
    </row>
    <row r="263" spans="13:18" ht="12.75">
      <c r="M263" s="11"/>
      <c r="N263" s="11"/>
      <c r="O263" s="11"/>
      <c r="P263" s="11"/>
      <c r="Q263" s="11"/>
      <c r="R263" s="8"/>
    </row>
    <row r="264" spans="13:18" ht="12.75">
      <c r="M264" s="11"/>
      <c r="N264" s="11"/>
      <c r="O264" s="11"/>
      <c r="P264" s="11"/>
      <c r="Q264" s="11"/>
      <c r="R264" s="8"/>
    </row>
    <row r="265" spans="13:18" ht="12.75">
      <c r="M265" s="11"/>
      <c r="N265" s="11"/>
      <c r="O265" s="11"/>
      <c r="P265" s="11"/>
      <c r="Q265" s="11"/>
      <c r="R265" s="8"/>
    </row>
    <row r="266" spans="13:18" ht="12.75">
      <c r="M266" s="11"/>
      <c r="N266" s="11"/>
      <c r="O266" s="11"/>
      <c r="P266" s="11"/>
      <c r="Q266" s="11"/>
      <c r="R266" s="8"/>
    </row>
    <row r="267" spans="13:18" ht="12.75">
      <c r="M267" s="11"/>
      <c r="N267" s="11"/>
      <c r="O267" s="11"/>
      <c r="P267" s="11"/>
      <c r="Q267" s="11"/>
      <c r="R267" s="8"/>
    </row>
    <row r="268" spans="13:18" ht="12.75">
      <c r="M268" s="11"/>
      <c r="N268" s="11"/>
      <c r="O268" s="11"/>
      <c r="P268" s="11"/>
      <c r="Q268" s="11"/>
      <c r="R268" s="8"/>
    </row>
    <row r="269" spans="13:18" ht="12.75">
      <c r="M269" s="11"/>
      <c r="N269" s="11"/>
      <c r="O269" s="11"/>
      <c r="P269" s="11"/>
      <c r="Q269" s="11"/>
      <c r="R269" s="8"/>
    </row>
    <row r="270" spans="13:18" ht="12.75">
      <c r="M270" s="11"/>
      <c r="N270" s="11"/>
      <c r="O270" s="11"/>
      <c r="P270" s="11"/>
      <c r="Q270" s="11"/>
      <c r="R270" s="8"/>
    </row>
    <row r="271" spans="13:18" ht="12.75">
      <c r="M271" s="11"/>
      <c r="N271" s="11"/>
      <c r="O271" s="11"/>
      <c r="P271" s="11"/>
      <c r="Q271" s="11"/>
      <c r="R271" s="8"/>
    </row>
    <row r="272" spans="13:18" ht="12.75">
      <c r="M272" s="11"/>
      <c r="N272" s="11"/>
      <c r="O272" s="11"/>
      <c r="P272" s="11"/>
      <c r="Q272" s="11"/>
      <c r="R272" s="8"/>
    </row>
    <row r="273" spans="13:18" ht="12.75">
      <c r="M273" s="11"/>
      <c r="N273" s="11"/>
      <c r="O273" s="11"/>
      <c r="P273" s="11"/>
      <c r="Q273" s="11"/>
      <c r="R273" s="8"/>
    </row>
    <row r="274" spans="13:18" ht="12.75">
      <c r="M274" s="11"/>
      <c r="N274" s="11"/>
      <c r="O274" s="11"/>
      <c r="P274" s="11"/>
      <c r="Q274" s="11"/>
      <c r="R274" s="8"/>
    </row>
    <row r="275" spans="13:18" ht="12.75">
      <c r="M275" s="11"/>
      <c r="N275" s="11"/>
      <c r="O275" s="11"/>
      <c r="P275" s="11"/>
      <c r="Q275" s="11"/>
      <c r="R275" s="8"/>
    </row>
    <row r="276" spans="13:18" ht="12.75">
      <c r="M276" s="8"/>
      <c r="N276" s="8"/>
      <c r="O276" s="8"/>
      <c r="P276" s="8"/>
      <c r="Q276" s="8"/>
      <c r="R276" s="8"/>
    </row>
    <row r="277" spans="13:18" ht="12.75">
      <c r="M277" s="8"/>
      <c r="N277" s="8"/>
      <c r="O277" s="8"/>
      <c r="P277" s="8"/>
      <c r="Q277" s="8"/>
      <c r="R277" s="8"/>
    </row>
    <row r="278" spans="13:18" ht="12.75">
      <c r="M278" s="8"/>
      <c r="N278" s="8"/>
      <c r="O278" s="8"/>
      <c r="P278" s="8"/>
      <c r="Q278" s="8"/>
      <c r="R278" s="8"/>
    </row>
    <row r="279" spans="13:18" ht="12.75">
      <c r="M279" s="8"/>
      <c r="N279" s="8"/>
      <c r="O279" s="8"/>
      <c r="P279" s="8"/>
      <c r="Q279" s="8"/>
      <c r="R279" s="8"/>
    </row>
    <row r="280" spans="13:18" ht="12.75">
      <c r="M280" s="8"/>
      <c r="N280" s="8"/>
      <c r="O280" s="8"/>
      <c r="P280" s="8"/>
      <c r="Q280" s="8"/>
      <c r="R280" s="8"/>
    </row>
    <row r="281" spans="13:18" ht="12.75">
      <c r="M281" s="8"/>
      <c r="N281" s="8"/>
      <c r="O281" s="8"/>
      <c r="P281" s="8"/>
      <c r="Q281" s="8"/>
      <c r="R281" s="8"/>
    </row>
    <row r="282" spans="13:18" ht="12.75">
      <c r="M282" s="8"/>
      <c r="N282" s="8"/>
      <c r="O282" s="8"/>
      <c r="P282" s="8"/>
      <c r="Q282" s="8"/>
      <c r="R282" s="8"/>
    </row>
    <row r="283" spans="13:18" ht="12.75">
      <c r="M283" s="8"/>
      <c r="N283" s="8"/>
      <c r="O283" s="8"/>
      <c r="P283" s="8"/>
      <c r="Q283" s="8"/>
      <c r="R283" s="8"/>
    </row>
    <row r="284" spans="13:18" ht="12.75">
      <c r="M284" s="8"/>
      <c r="N284" s="8"/>
      <c r="O284" s="8"/>
      <c r="P284" s="8"/>
      <c r="Q284" s="8"/>
      <c r="R284" s="8"/>
    </row>
    <row r="285" spans="13:18" ht="12.75">
      <c r="M285" s="8"/>
      <c r="N285" s="8"/>
      <c r="O285" s="8"/>
      <c r="P285" s="8"/>
      <c r="Q285" s="8"/>
      <c r="R285" s="8"/>
    </row>
    <row r="286" spans="13:18" ht="12.75">
      <c r="M286" s="8"/>
      <c r="N286" s="8"/>
      <c r="O286" s="8"/>
      <c r="P286" s="8"/>
      <c r="Q286" s="8"/>
      <c r="R286" s="8"/>
    </row>
    <row r="287" spans="13:18" ht="12.75">
      <c r="M287" s="8"/>
      <c r="N287" s="8"/>
      <c r="O287" s="8"/>
      <c r="P287" s="8"/>
      <c r="Q287" s="8"/>
      <c r="R287" s="8"/>
    </row>
    <row r="288" spans="13:18" ht="12.75">
      <c r="M288" s="8"/>
      <c r="N288" s="8"/>
      <c r="O288" s="8"/>
      <c r="P288" s="8"/>
      <c r="Q288" s="8"/>
      <c r="R288" s="8"/>
    </row>
    <row r="289" spans="13:18" ht="12.75">
      <c r="M289" s="8"/>
      <c r="N289" s="8"/>
      <c r="O289" s="8"/>
      <c r="P289" s="8"/>
      <c r="Q289" s="8"/>
      <c r="R289" s="8"/>
    </row>
    <row r="290" spans="13:18" ht="12.75">
      <c r="M290" s="8"/>
      <c r="N290" s="8"/>
      <c r="O290" s="8"/>
      <c r="P290" s="8"/>
      <c r="Q290" s="8"/>
      <c r="R290" s="8"/>
    </row>
    <row r="291" spans="13:18" ht="12.75">
      <c r="M291" s="8"/>
      <c r="N291" s="8"/>
      <c r="O291" s="8"/>
      <c r="P291" s="8"/>
      <c r="Q291" s="8"/>
      <c r="R291" s="8"/>
    </row>
    <row r="292" spans="13:18" ht="12.75">
      <c r="M292" s="8"/>
      <c r="N292" s="8"/>
      <c r="O292" s="8"/>
      <c r="P292" s="8"/>
      <c r="Q292" s="8"/>
      <c r="R292" s="8"/>
    </row>
    <row r="293" spans="13:18" ht="12.75">
      <c r="M293" s="8"/>
      <c r="N293" s="8"/>
      <c r="O293" s="8"/>
      <c r="P293" s="8"/>
      <c r="Q293" s="8"/>
      <c r="R293" s="8"/>
    </row>
    <row r="294" spans="13:18" ht="12.75">
      <c r="M294" s="8"/>
      <c r="N294" s="8"/>
      <c r="O294" s="8"/>
      <c r="P294" s="8"/>
      <c r="Q294" s="8"/>
      <c r="R294" s="8"/>
    </row>
    <row r="295" spans="13:18" ht="12.75">
      <c r="M295" s="8"/>
      <c r="N295" s="8"/>
      <c r="O295" s="8"/>
      <c r="P295" s="8"/>
      <c r="Q295" s="8"/>
      <c r="R295" s="8"/>
    </row>
    <row r="296" spans="13:18" ht="12.75">
      <c r="M296" s="8"/>
      <c r="N296" s="8"/>
      <c r="O296" s="8"/>
      <c r="P296" s="8"/>
      <c r="Q296" s="8"/>
      <c r="R296" s="8"/>
    </row>
    <row r="297" spans="13:18" ht="12.75">
      <c r="M297" s="8"/>
      <c r="N297" s="8"/>
      <c r="O297" s="8"/>
      <c r="P297" s="8"/>
      <c r="Q297" s="8"/>
      <c r="R297" s="8"/>
    </row>
    <row r="298" spans="13:18" ht="12.75">
      <c r="M298" s="8"/>
      <c r="N298" s="8"/>
      <c r="O298" s="8"/>
      <c r="P298" s="8"/>
      <c r="Q298" s="8"/>
      <c r="R298" s="8"/>
    </row>
    <row r="299" spans="13:18" ht="12.75">
      <c r="M299" s="8"/>
      <c r="N299" s="8"/>
      <c r="O299" s="8"/>
      <c r="P299" s="8"/>
      <c r="Q299" s="8"/>
      <c r="R299" s="8"/>
    </row>
    <row r="300" spans="13:18" ht="12.75">
      <c r="M300" s="8"/>
      <c r="N300" s="8"/>
      <c r="O300" s="8"/>
      <c r="P300" s="8"/>
      <c r="Q300" s="8"/>
      <c r="R300" s="8"/>
    </row>
    <row r="301" spans="13:18" ht="12.75">
      <c r="M301" s="8"/>
      <c r="N301" s="8"/>
      <c r="O301" s="8"/>
      <c r="P301" s="8"/>
      <c r="Q301" s="8"/>
      <c r="R301" s="8"/>
    </row>
    <row r="302" spans="13:18" ht="12.75">
      <c r="M302" s="8"/>
      <c r="N302" s="8"/>
      <c r="O302" s="8"/>
      <c r="P302" s="8"/>
      <c r="Q302" s="8"/>
      <c r="R302" s="8"/>
    </row>
    <row r="303" spans="13:18" ht="12.75">
      <c r="M303" s="8"/>
      <c r="N303" s="8"/>
      <c r="O303" s="8"/>
      <c r="P303" s="8"/>
      <c r="Q303" s="8"/>
      <c r="R303" s="8"/>
    </row>
    <row r="304" spans="13:18" ht="12.75">
      <c r="M304" s="8"/>
      <c r="N304" s="8"/>
      <c r="O304" s="8"/>
      <c r="P304" s="8"/>
      <c r="Q304" s="8"/>
      <c r="R304" s="8"/>
    </row>
    <row r="305" spans="13:18" ht="12.75">
      <c r="M305" s="8"/>
      <c r="N305" s="8"/>
      <c r="O305" s="8"/>
      <c r="P305" s="8"/>
      <c r="Q305" s="8"/>
      <c r="R305" s="8"/>
    </row>
    <row r="306" spans="13:18" ht="12.75">
      <c r="M306" s="8"/>
      <c r="N306" s="8"/>
      <c r="O306" s="8"/>
      <c r="P306" s="8"/>
      <c r="Q306" s="8"/>
      <c r="R306" s="8"/>
    </row>
    <row r="307" spans="13:18" ht="12.75">
      <c r="M307" s="8"/>
      <c r="N307" s="8"/>
      <c r="O307" s="8"/>
      <c r="P307" s="8"/>
      <c r="Q307" s="8"/>
      <c r="R307" s="8"/>
    </row>
    <row r="308" spans="13:18" ht="12.75">
      <c r="M308" s="8"/>
      <c r="N308" s="8"/>
      <c r="O308" s="8"/>
      <c r="P308" s="8"/>
      <c r="Q308" s="8"/>
      <c r="R308" s="8"/>
    </row>
    <row r="309" spans="13:18" ht="12.75">
      <c r="M309" s="8"/>
      <c r="N309" s="8"/>
      <c r="O309" s="8"/>
      <c r="P309" s="8"/>
      <c r="Q309" s="8"/>
      <c r="R309" s="8"/>
    </row>
    <row r="310" spans="13:18" ht="12.75">
      <c r="M310" s="8"/>
      <c r="N310" s="8"/>
      <c r="O310" s="8"/>
      <c r="P310" s="8"/>
      <c r="Q310" s="8"/>
      <c r="R310" s="8"/>
    </row>
    <row r="311" spans="13:18" ht="12.75">
      <c r="M311" s="8"/>
      <c r="N311" s="8"/>
      <c r="O311" s="8"/>
      <c r="P311" s="8"/>
      <c r="Q311" s="8"/>
      <c r="R311" s="8"/>
    </row>
    <row r="312" spans="1:18" ht="12.75">
      <c r="A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2.75">
      <c r="A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2.75">
      <c r="A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5:18" ht="12.75"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3:18" ht="12.75">
      <c r="M316" s="8"/>
      <c r="N316" s="8"/>
      <c r="O316" s="8"/>
      <c r="P316" s="8"/>
      <c r="Q316" s="8"/>
      <c r="R316" s="8"/>
    </row>
    <row r="317" spans="13:18" ht="12.75">
      <c r="M317" s="8"/>
      <c r="N317" s="8"/>
      <c r="O317" s="8"/>
      <c r="P317" s="8"/>
      <c r="Q317" s="8"/>
      <c r="R317" s="8"/>
    </row>
    <row r="318" spans="13:18" ht="12.75">
      <c r="M318" s="8"/>
      <c r="N318" s="8"/>
      <c r="O318" s="8"/>
      <c r="P318" s="8"/>
      <c r="Q318" s="8"/>
      <c r="R318" s="8"/>
    </row>
    <row r="319" spans="13:18" ht="12.75">
      <c r="M319" s="8"/>
      <c r="N319" s="8"/>
      <c r="O319" s="8"/>
      <c r="P319" s="8"/>
      <c r="Q319" s="8"/>
      <c r="R319" s="8"/>
    </row>
    <row r="320" spans="13:18" ht="12.75">
      <c r="M320" s="8"/>
      <c r="N320" s="8"/>
      <c r="O320" s="8"/>
      <c r="P320" s="8"/>
      <c r="Q320" s="8"/>
      <c r="R320" s="8"/>
    </row>
    <row r="321" spans="13:18" ht="12.75">
      <c r="M321" s="8"/>
      <c r="N321" s="8"/>
      <c r="O321" s="8"/>
      <c r="P321" s="8"/>
      <c r="Q321" s="8"/>
      <c r="R321" s="8"/>
    </row>
    <row r="322" spans="13:18" ht="12.75">
      <c r="M322" s="8"/>
      <c r="N322" s="8"/>
      <c r="O322" s="8"/>
      <c r="P322" s="8"/>
      <c r="Q322" s="8"/>
      <c r="R322" s="8"/>
    </row>
    <row r="323" spans="13:18" ht="12.75">
      <c r="M323" s="8"/>
      <c r="N323" s="8"/>
      <c r="O323" s="8"/>
      <c r="P323" s="8"/>
      <c r="Q323" s="8"/>
      <c r="R323" s="8"/>
    </row>
    <row r="324" spans="13:18" ht="12.75">
      <c r="M324" s="8"/>
      <c r="N324" s="8"/>
      <c r="O324" s="8"/>
      <c r="P324" s="8"/>
      <c r="Q324" s="8"/>
      <c r="R324" s="8"/>
    </row>
    <row r="325" spans="13:18" ht="12.75">
      <c r="M325" s="8"/>
      <c r="N325" s="8"/>
      <c r="O325" s="8"/>
      <c r="P325" s="8"/>
      <c r="Q325" s="8"/>
      <c r="R325" s="8"/>
    </row>
    <row r="326" spans="13:18" ht="12.75">
      <c r="M326" s="8"/>
      <c r="N326" s="8"/>
      <c r="O326" s="8"/>
      <c r="P326" s="8"/>
      <c r="Q326" s="8"/>
      <c r="R326" s="8"/>
    </row>
    <row r="327" spans="13:18" ht="12.75">
      <c r="M327" s="8"/>
      <c r="N327" s="8"/>
      <c r="O327" s="8"/>
      <c r="P327" s="8"/>
      <c r="Q327" s="8"/>
      <c r="R327" s="8"/>
    </row>
    <row r="328" spans="13:18" ht="12.75">
      <c r="M328" s="8"/>
      <c r="N328" s="8"/>
      <c r="O328" s="8"/>
      <c r="P328" s="8"/>
      <c r="Q328" s="8"/>
      <c r="R328" s="8"/>
    </row>
    <row r="329" spans="13:18" ht="12.75">
      <c r="M329" s="8"/>
      <c r="N329" s="8"/>
      <c r="O329" s="8"/>
      <c r="P329" s="8"/>
      <c r="Q329" s="8"/>
      <c r="R329" s="8"/>
    </row>
    <row r="330" spans="13:18" ht="12.75">
      <c r="M330" s="8"/>
      <c r="N330" s="8"/>
      <c r="O330" s="8"/>
      <c r="P330" s="8"/>
      <c r="Q330" s="8"/>
      <c r="R330" s="8"/>
    </row>
    <row r="331" spans="13:18" ht="12.75">
      <c r="M331" s="8"/>
      <c r="N331" s="8"/>
      <c r="O331" s="8"/>
      <c r="P331" s="8"/>
      <c r="Q331" s="8"/>
      <c r="R331" s="8"/>
    </row>
    <row r="332" spans="13:18" ht="12.75">
      <c r="M332" s="8"/>
      <c r="N332" s="8"/>
      <c r="O332" s="8"/>
      <c r="P332" s="8"/>
      <c r="Q332" s="8"/>
      <c r="R332" s="8"/>
    </row>
    <row r="333" spans="13:18" ht="12.75">
      <c r="M333" s="8"/>
      <c r="N333" s="8"/>
      <c r="O333" s="8"/>
      <c r="P333" s="8"/>
      <c r="Q333" s="8"/>
      <c r="R333" s="8"/>
    </row>
    <row r="334" spans="13:18" ht="12.75">
      <c r="M334" s="8"/>
      <c r="N334" s="8"/>
      <c r="O334" s="8"/>
      <c r="P334" s="8"/>
      <c r="Q334" s="8"/>
      <c r="R334" s="8"/>
    </row>
    <row r="335" spans="13:18" ht="12.75">
      <c r="M335" s="8"/>
      <c r="N335" s="8"/>
      <c r="O335" s="8"/>
      <c r="P335" s="8"/>
      <c r="Q335" s="8"/>
      <c r="R335" s="8"/>
    </row>
    <row r="336" spans="13:18" ht="12.75">
      <c r="M336" s="8"/>
      <c r="N336" s="8"/>
      <c r="O336" s="8"/>
      <c r="P336" s="8"/>
      <c r="Q336" s="8"/>
      <c r="R336" s="8"/>
    </row>
    <row r="337" spans="13:18" ht="12.75">
      <c r="M337" s="8"/>
      <c r="N337" s="8"/>
      <c r="O337" s="8"/>
      <c r="P337" s="8"/>
      <c r="Q337" s="8"/>
      <c r="R337" s="8"/>
    </row>
    <row r="338" spans="13:18" ht="12.75">
      <c r="M338" s="8"/>
      <c r="N338" s="8"/>
      <c r="O338" s="8"/>
      <c r="P338" s="8"/>
      <c r="Q338" s="8"/>
      <c r="R338" s="8"/>
    </row>
    <row r="339" spans="13:18" ht="12.75">
      <c r="M339" s="8"/>
      <c r="N339" s="8"/>
      <c r="O339" s="8"/>
      <c r="P339" s="8"/>
      <c r="Q339" s="8"/>
      <c r="R339" s="8"/>
    </row>
    <row r="340" spans="13:18" ht="12.75">
      <c r="M340" s="8"/>
      <c r="N340" s="8"/>
      <c r="O340" s="8"/>
      <c r="P340" s="8"/>
      <c r="Q340" s="8"/>
      <c r="R340" s="8"/>
    </row>
    <row r="341" spans="13:18" ht="12.75">
      <c r="M341" s="8"/>
      <c r="N341" s="8"/>
      <c r="O341" s="8"/>
      <c r="P341" s="8"/>
      <c r="Q341" s="8"/>
      <c r="R341" s="8"/>
    </row>
    <row r="342" spans="13:18" ht="12.75">
      <c r="M342" s="8"/>
      <c r="N342" s="8"/>
      <c r="O342" s="8"/>
      <c r="P342" s="8"/>
      <c r="Q342" s="8"/>
      <c r="R342" s="8"/>
    </row>
    <row r="343" spans="13:18" ht="12.75">
      <c r="M343" s="8"/>
      <c r="N343" s="8"/>
      <c r="O343" s="8"/>
      <c r="P343" s="8"/>
      <c r="Q343" s="8"/>
      <c r="R343" s="8"/>
    </row>
    <row r="344" spans="13:18" ht="12.75">
      <c r="M344" s="8"/>
      <c r="N344" s="8"/>
      <c r="O344" s="8"/>
      <c r="P344" s="8"/>
      <c r="Q344" s="8"/>
      <c r="R344" s="8"/>
    </row>
    <row r="345" spans="13:18" ht="12.75">
      <c r="M345" s="8"/>
      <c r="N345" s="8"/>
      <c r="O345" s="8"/>
      <c r="P345" s="8"/>
      <c r="Q345" s="8"/>
      <c r="R345" s="8"/>
    </row>
    <row r="346" spans="13:18" ht="12.75">
      <c r="M346" s="8"/>
      <c r="N346" s="8"/>
      <c r="O346" s="8"/>
      <c r="P346" s="8"/>
      <c r="Q346" s="8"/>
      <c r="R346" s="8"/>
    </row>
    <row r="347" spans="13:18" ht="12.75">
      <c r="M347" s="8"/>
      <c r="N347" s="8"/>
      <c r="O347" s="8"/>
      <c r="P347" s="8"/>
      <c r="Q347" s="8"/>
      <c r="R347" s="8"/>
    </row>
    <row r="348" spans="13:18" ht="12.75">
      <c r="M348" s="8"/>
      <c r="N348" s="8"/>
      <c r="O348" s="8"/>
      <c r="P348" s="8"/>
      <c r="Q348" s="8"/>
      <c r="R348" s="8"/>
    </row>
    <row r="349" spans="13:18" ht="12.75">
      <c r="M349" s="8"/>
      <c r="N349" s="8"/>
      <c r="O349" s="8"/>
      <c r="P349" s="8"/>
      <c r="Q349" s="8"/>
      <c r="R349" s="8"/>
    </row>
    <row r="350" spans="13:18" ht="12.75">
      <c r="M350" s="8"/>
      <c r="N350" s="8"/>
      <c r="O350" s="8"/>
      <c r="P350" s="8"/>
      <c r="Q350" s="8"/>
      <c r="R350" s="8"/>
    </row>
    <row r="351" spans="13:18" ht="12.75">
      <c r="M351" s="8"/>
      <c r="N351" s="8"/>
      <c r="O351" s="8"/>
      <c r="P351" s="8"/>
      <c r="Q351" s="8"/>
      <c r="R351" s="8"/>
    </row>
    <row r="352" spans="13:18" ht="12.75">
      <c r="M352" s="8"/>
      <c r="N352" s="8"/>
      <c r="O352" s="8"/>
      <c r="P352" s="8"/>
      <c r="Q352" s="8"/>
      <c r="R352" s="8"/>
    </row>
    <row r="353" spans="13:18" ht="12.75">
      <c r="M353" s="8"/>
      <c r="N353" s="8"/>
      <c r="O353" s="8"/>
      <c r="P353" s="8"/>
      <c r="Q353" s="8"/>
      <c r="R353" s="8"/>
    </row>
    <row r="354" spans="13:18" ht="12.75">
      <c r="M354" s="8"/>
      <c r="N354" s="8"/>
      <c r="O354" s="8"/>
      <c r="P354" s="8"/>
      <c r="Q354" s="8"/>
      <c r="R354" s="8"/>
    </row>
    <row r="355" spans="13:18" ht="12.75">
      <c r="M355" s="8"/>
      <c r="N355" s="8"/>
      <c r="O355" s="8"/>
      <c r="P355" s="8"/>
      <c r="Q355" s="8"/>
      <c r="R355" s="8"/>
    </row>
    <row r="356" spans="13:18" ht="12.75">
      <c r="M356" s="8"/>
      <c r="N356" s="8"/>
      <c r="O356" s="8"/>
      <c r="P356" s="8"/>
      <c r="Q356" s="8"/>
      <c r="R356" s="8"/>
    </row>
    <row r="357" spans="13:18" ht="12.75">
      <c r="M357" s="8"/>
      <c r="N357" s="8"/>
      <c r="O357" s="8"/>
      <c r="P357" s="8"/>
      <c r="Q357" s="8"/>
      <c r="R357" s="8"/>
    </row>
    <row r="358" spans="13:18" ht="12.75">
      <c r="M358" s="8"/>
      <c r="N358" s="8"/>
      <c r="O358" s="8"/>
      <c r="P358" s="8"/>
      <c r="Q358" s="8"/>
      <c r="R358" s="8"/>
    </row>
    <row r="359" spans="13:18" ht="12.75">
      <c r="M359" s="8"/>
      <c r="N359" s="8"/>
      <c r="O359" s="8"/>
      <c r="P359" s="8"/>
      <c r="Q359" s="8"/>
      <c r="R359" s="8"/>
    </row>
    <row r="360" spans="13:18" ht="12.75">
      <c r="M360" s="8"/>
      <c r="N360" s="8"/>
      <c r="O360" s="8"/>
      <c r="P360" s="8"/>
      <c r="Q360" s="8"/>
      <c r="R360" s="8"/>
    </row>
    <row r="361" spans="13:18" ht="12.75">
      <c r="M361" s="8"/>
      <c r="N361" s="8"/>
      <c r="O361" s="8"/>
      <c r="P361" s="8"/>
      <c r="Q361" s="8"/>
      <c r="R361" s="8"/>
    </row>
    <row r="362" spans="13:18" ht="12.75">
      <c r="M362" s="8"/>
      <c r="N362" s="8"/>
      <c r="O362" s="8"/>
      <c r="P362" s="8"/>
      <c r="Q362" s="8"/>
      <c r="R362" s="8"/>
    </row>
    <row r="363" spans="13:18" ht="12.75">
      <c r="M363" s="8"/>
      <c r="N363" s="8"/>
      <c r="O363" s="8"/>
      <c r="P363" s="8"/>
      <c r="Q363" s="8"/>
      <c r="R363" s="8"/>
    </row>
    <row r="364" spans="13:18" ht="12.75">
      <c r="M364" s="8"/>
      <c r="N364" s="8"/>
      <c r="O364" s="8"/>
      <c r="P364" s="8"/>
      <c r="Q364" s="8"/>
      <c r="R364" s="8"/>
    </row>
    <row r="365" spans="13:18" ht="12.75">
      <c r="M365" s="8"/>
      <c r="N365" s="8"/>
      <c r="O365" s="8"/>
      <c r="P365" s="8"/>
      <c r="Q365" s="8"/>
      <c r="R365" s="8"/>
    </row>
    <row r="366" spans="13:18" ht="12.75">
      <c r="M366" s="8"/>
      <c r="N366" s="8"/>
      <c r="O366" s="8"/>
      <c r="P366" s="8"/>
      <c r="Q366" s="8"/>
      <c r="R366" s="8"/>
    </row>
    <row r="367" spans="13:18" ht="12.75">
      <c r="M367" s="8"/>
      <c r="N367" s="8"/>
      <c r="O367" s="8"/>
      <c r="P367" s="8"/>
      <c r="Q367" s="8"/>
      <c r="R367" s="8"/>
    </row>
    <row r="368" spans="13:18" ht="12.75">
      <c r="M368" s="8"/>
      <c r="N368" s="8"/>
      <c r="O368" s="8"/>
      <c r="P368" s="8"/>
      <c r="Q368" s="8"/>
      <c r="R368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</sheetData>
  <mergeCells count="1">
    <mergeCell ref="E8:H8"/>
  </mergeCells>
  <printOptions/>
  <pageMargins left="0.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12" sqref="D12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7109375" style="0" customWidth="1"/>
    <col min="8" max="8" width="14.140625" style="0" customWidth="1"/>
  </cols>
  <sheetData>
    <row r="1" spans="1:9" ht="12.75">
      <c r="A1" s="2" t="s">
        <v>64</v>
      </c>
      <c r="B1" s="3"/>
      <c r="C1" s="3"/>
      <c r="D1" s="3"/>
      <c r="E1" s="22"/>
      <c r="F1" s="22"/>
      <c r="G1" s="22"/>
      <c r="H1" s="22"/>
      <c r="I1" s="11"/>
    </row>
    <row r="2" spans="1:9" ht="12.75">
      <c r="A2" s="3"/>
      <c r="B2" s="3"/>
      <c r="C2" s="3"/>
      <c r="D2" s="3"/>
      <c r="E2" s="22"/>
      <c r="F2" s="28" t="s">
        <v>65</v>
      </c>
      <c r="G2" s="28"/>
      <c r="H2" s="28" t="s">
        <v>65</v>
      </c>
      <c r="I2" s="11"/>
    </row>
    <row r="3" spans="1:9" ht="12.75">
      <c r="A3" s="3"/>
      <c r="B3" s="3"/>
      <c r="C3" s="3"/>
      <c r="D3" s="3"/>
      <c r="E3" s="22"/>
      <c r="F3" s="28" t="s">
        <v>66</v>
      </c>
      <c r="G3" s="28"/>
      <c r="H3" s="28" t="s">
        <v>67</v>
      </c>
      <c r="I3" s="11"/>
    </row>
    <row r="4" spans="1:9" ht="12.75">
      <c r="A4" s="3"/>
      <c r="B4" s="3"/>
      <c r="C4" s="3"/>
      <c r="D4" s="3"/>
      <c r="E4" s="22"/>
      <c r="F4" s="28" t="s">
        <v>7</v>
      </c>
      <c r="G4" s="28"/>
      <c r="H4" s="28" t="s">
        <v>68</v>
      </c>
      <c r="I4" s="11"/>
    </row>
    <row r="5" spans="1:9" ht="12.75">
      <c r="A5" s="3"/>
      <c r="B5" s="3"/>
      <c r="C5" s="3"/>
      <c r="D5" s="3"/>
      <c r="E5" s="22"/>
      <c r="F5" s="28" t="s">
        <v>11</v>
      </c>
      <c r="G5" s="28"/>
      <c r="H5" s="28" t="s">
        <v>69</v>
      </c>
      <c r="I5" s="11"/>
    </row>
    <row r="6" spans="1:9" ht="16.5">
      <c r="A6" s="3"/>
      <c r="B6" s="3"/>
      <c r="C6" s="3"/>
      <c r="D6" s="3"/>
      <c r="E6" s="22"/>
      <c r="F6" s="47" t="s">
        <v>196</v>
      </c>
      <c r="G6" s="28"/>
      <c r="H6" s="43" t="s">
        <v>156</v>
      </c>
      <c r="I6" s="11"/>
    </row>
    <row r="7" spans="1:9" ht="12.75">
      <c r="A7" s="3"/>
      <c r="B7" s="3"/>
      <c r="C7" s="3"/>
      <c r="D7" s="3"/>
      <c r="E7" s="22"/>
      <c r="F7" s="28" t="s">
        <v>14</v>
      </c>
      <c r="G7" s="29"/>
      <c r="H7" s="28" t="s">
        <v>14</v>
      </c>
      <c r="I7" s="11"/>
    </row>
    <row r="8" spans="1:9" ht="12.75">
      <c r="A8" s="3"/>
      <c r="B8" s="3"/>
      <c r="C8" s="3"/>
      <c r="D8" s="3"/>
      <c r="E8" s="22"/>
      <c r="F8" s="22"/>
      <c r="G8" s="22"/>
      <c r="H8" s="22"/>
      <c r="I8" s="11"/>
    </row>
    <row r="9" spans="1:9" ht="12.75">
      <c r="A9" s="5" t="s">
        <v>15</v>
      </c>
      <c r="B9" s="3" t="s">
        <v>70</v>
      </c>
      <c r="C9" s="3"/>
      <c r="D9" s="3"/>
      <c r="E9" s="22"/>
      <c r="F9" s="22">
        <v>80598</v>
      </c>
      <c r="G9" s="22"/>
      <c r="H9" s="22">
        <v>137169</v>
      </c>
      <c r="I9" s="11"/>
    </row>
    <row r="10" spans="1:9" ht="12.75">
      <c r="A10" s="5" t="s">
        <v>22</v>
      </c>
      <c r="B10" s="3" t="s">
        <v>71</v>
      </c>
      <c r="C10" s="3"/>
      <c r="D10" s="3"/>
      <c r="E10" s="22"/>
      <c r="F10" s="22">
        <v>0</v>
      </c>
      <c r="G10" s="22"/>
      <c r="H10" s="22">
        <v>0</v>
      </c>
      <c r="I10" s="11"/>
    </row>
    <row r="11" spans="1:9" ht="12.75">
      <c r="A11" s="5" t="s">
        <v>57</v>
      </c>
      <c r="B11" s="3" t="s">
        <v>72</v>
      </c>
      <c r="C11" s="3"/>
      <c r="D11" s="3"/>
      <c r="E11" s="22"/>
      <c r="F11" s="22">
        <v>0</v>
      </c>
      <c r="G11" s="22"/>
      <c r="H11" s="22">
        <v>0</v>
      </c>
      <c r="I11" s="11"/>
    </row>
    <row r="12" spans="1:9" ht="12.75">
      <c r="A12" s="5" t="s">
        <v>73</v>
      </c>
      <c r="B12" s="3" t="s">
        <v>74</v>
      </c>
      <c r="C12" s="3"/>
      <c r="D12" s="3"/>
      <c r="E12" s="22"/>
      <c r="F12" s="22">
        <v>0</v>
      </c>
      <c r="G12" s="22"/>
      <c r="H12" s="22">
        <v>0</v>
      </c>
      <c r="I12" s="11"/>
    </row>
    <row r="13" spans="1:9" ht="12.75">
      <c r="A13" s="5" t="s">
        <v>75</v>
      </c>
      <c r="B13" s="3" t="s">
        <v>157</v>
      </c>
      <c r="C13" s="3"/>
      <c r="D13" s="3"/>
      <c r="E13" s="22"/>
      <c r="F13" s="22">
        <v>0</v>
      </c>
      <c r="G13" s="22"/>
      <c r="H13" s="22">
        <v>27</v>
      </c>
      <c r="I13" s="11"/>
    </row>
    <row r="14" spans="1:9" ht="12.75">
      <c r="A14" s="5"/>
      <c r="B14" s="3"/>
      <c r="C14" s="3"/>
      <c r="D14" s="3"/>
      <c r="E14" s="22"/>
      <c r="F14" s="22"/>
      <c r="G14" s="22"/>
      <c r="H14" s="22"/>
      <c r="I14" s="11"/>
    </row>
    <row r="15" spans="1:9" ht="12.75">
      <c r="A15" s="5" t="s">
        <v>81</v>
      </c>
      <c r="B15" s="3" t="s">
        <v>76</v>
      </c>
      <c r="C15" s="3"/>
      <c r="D15" s="3"/>
      <c r="E15" s="22"/>
      <c r="F15" s="22"/>
      <c r="G15" s="22"/>
      <c r="H15" s="22"/>
      <c r="I15" s="11"/>
    </row>
    <row r="16" spans="1:9" ht="12.75">
      <c r="A16" s="3"/>
      <c r="B16" s="3"/>
      <c r="C16" s="6" t="s">
        <v>77</v>
      </c>
      <c r="D16" s="6"/>
      <c r="E16" s="22"/>
      <c r="F16" s="24">
        <v>14764</v>
      </c>
      <c r="G16" s="22"/>
      <c r="H16" s="24">
        <v>12640</v>
      </c>
      <c r="I16" s="11"/>
    </row>
    <row r="17" spans="1:9" ht="12.75">
      <c r="A17" s="3"/>
      <c r="B17" s="3"/>
      <c r="C17" s="6" t="s">
        <v>78</v>
      </c>
      <c r="D17" s="6"/>
      <c r="E17" s="22"/>
      <c r="F17" s="25">
        <v>16285</v>
      </c>
      <c r="G17" s="22"/>
      <c r="H17" s="25">
        <v>19004</v>
      </c>
      <c r="I17" s="11"/>
    </row>
    <row r="18" spans="1:9" ht="12.75">
      <c r="A18" s="3"/>
      <c r="B18" s="3"/>
      <c r="C18" s="6" t="s">
        <v>118</v>
      </c>
      <c r="D18" s="6"/>
      <c r="E18" s="22"/>
      <c r="F18" s="25">
        <v>1515</v>
      </c>
      <c r="G18" s="22"/>
      <c r="H18" s="25">
        <v>1661</v>
      </c>
      <c r="I18" s="11"/>
    </row>
    <row r="19" spans="1:9" ht="12.75">
      <c r="A19" s="3"/>
      <c r="B19" s="3"/>
      <c r="C19" s="6" t="s">
        <v>158</v>
      </c>
      <c r="D19" s="6"/>
      <c r="E19" s="22"/>
      <c r="F19" s="25">
        <v>9053</v>
      </c>
      <c r="G19" s="22"/>
      <c r="H19" s="25">
        <v>10526</v>
      </c>
      <c r="I19" s="11"/>
    </row>
    <row r="20" spans="1:9" ht="12.75">
      <c r="A20" s="3"/>
      <c r="B20" s="3"/>
      <c r="C20" s="6" t="s">
        <v>119</v>
      </c>
      <c r="D20" s="6"/>
      <c r="E20" s="22"/>
      <c r="F20" s="25">
        <v>20201</v>
      </c>
      <c r="G20" s="22"/>
      <c r="H20" s="25">
        <v>6455</v>
      </c>
      <c r="I20" s="11"/>
    </row>
    <row r="21" spans="1:9" ht="12.75">
      <c r="A21" s="3"/>
      <c r="B21" s="3"/>
      <c r="C21" s="6" t="s">
        <v>79</v>
      </c>
      <c r="D21" s="6"/>
      <c r="E21" s="22"/>
      <c r="F21" s="26">
        <v>4650</v>
      </c>
      <c r="G21" s="22"/>
      <c r="H21" s="26">
        <v>5421</v>
      </c>
      <c r="I21" s="11"/>
    </row>
    <row r="22" spans="1:9" ht="12.75">
      <c r="A22" s="3"/>
      <c r="B22" s="3"/>
      <c r="C22" s="3"/>
      <c r="D22" s="3"/>
      <c r="E22" s="22"/>
      <c r="F22" s="23">
        <f>SUM(F16:F21)</f>
        <v>66468</v>
      </c>
      <c r="G22" s="22"/>
      <c r="H22" s="22">
        <f>SUM(H16:H21)</f>
        <v>55707</v>
      </c>
      <c r="I22" s="11"/>
    </row>
    <row r="23" spans="1:9" ht="12.75">
      <c r="A23" s="5" t="s">
        <v>87</v>
      </c>
      <c r="B23" s="3" t="s">
        <v>82</v>
      </c>
      <c r="C23" s="3"/>
      <c r="D23" s="3"/>
      <c r="E23" s="22"/>
      <c r="F23" s="22"/>
      <c r="G23" s="22"/>
      <c r="H23" s="22"/>
      <c r="I23" s="11"/>
    </row>
    <row r="24" spans="1:9" ht="12.75">
      <c r="A24" s="3"/>
      <c r="B24" s="3"/>
      <c r="C24" s="6" t="s">
        <v>83</v>
      </c>
      <c r="D24" s="3"/>
      <c r="E24" s="22"/>
      <c r="F24" s="24">
        <v>4122</v>
      </c>
      <c r="G24" s="22"/>
      <c r="H24" s="24">
        <v>20113</v>
      </c>
      <c r="I24" s="11"/>
    </row>
    <row r="25" spans="1:9" ht="12.75">
      <c r="A25" s="3"/>
      <c r="B25" s="3"/>
      <c r="C25" s="6" t="s">
        <v>84</v>
      </c>
      <c r="D25" s="3"/>
      <c r="E25" s="22"/>
      <c r="F25" s="25">
        <v>11645</v>
      </c>
      <c r="G25" s="22"/>
      <c r="H25" s="25">
        <v>11745</v>
      </c>
      <c r="I25" s="11"/>
    </row>
    <row r="26" spans="1:9" ht="12.75">
      <c r="A26" s="3"/>
      <c r="B26" s="3"/>
      <c r="C26" s="6" t="s">
        <v>85</v>
      </c>
      <c r="D26" s="3"/>
      <c r="E26" s="22"/>
      <c r="F26" s="25">
        <f>7049+34</f>
        <v>7083</v>
      </c>
      <c r="G26" s="22"/>
      <c r="H26" s="25">
        <f>12155-2104</f>
        <v>10051</v>
      </c>
      <c r="I26" s="11"/>
    </row>
    <row r="27" spans="1:9" ht="12.75">
      <c r="A27" s="3"/>
      <c r="B27" s="3"/>
      <c r="C27" s="6" t="s">
        <v>161</v>
      </c>
      <c r="D27" s="3"/>
      <c r="E27" s="22"/>
      <c r="F27" s="25">
        <v>2104</v>
      </c>
      <c r="G27" s="22"/>
      <c r="H27" s="25">
        <v>2104</v>
      </c>
      <c r="I27" s="11"/>
    </row>
    <row r="28" spans="1:9" ht="12.75">
      <c r="A28" s="3"/>
      <c r="B28" s="3"/>
      <c r="C28" s="6" t="s">
        <v>159</v>
      </c>
      <c r="D28" s="3"/>
      <c r="E28" s="22"/>
      <c r="F28" s="25">
        <v>0</v>
      </c>
      <c r="G28" s="22"/>
      <c r="H28" s="25">
        <v>102</v>
      </c>
      <c r="I28" s="11"/>
    </row>
    <row r="29" spans="1:9" ht="12.75">
      <c r="A29" s="3"/>
      <c r="B29" s="3"/>
      <c r="C29" s="6" t="s">
        <v>86</v>
      </c>
      <c r="D29" s="3"/>
      <c r="E29" s="22"/>
      <c r="F29" s="25">
        <v>4525</v>
      </c>
      <c r="G29" s="22"/>
      <c r="H29" s="25">
        <v>4166</v>
      </c>
      <c r="I29" s="11"/>
    </row>
    <row r="30" spans="1:9" ht="12.75">
      <c r="A30" s="3"/>
      <c r="B30" s="3"/>
      <c r="C30" s="6" t="s">
        <v>160</v>
      </c>
      <c r="D30" s="3"/>
      <c r="E30" s="22"/>
      <c r="F30" s="26">
        <v>1672</v>
      </c>
      <c r="G30" s="22"/>
      <c r="H30" s="26">
        <v>1672</v>
      </c>
      <c r="I30" s="11"/>
    </row>
    <row r="31" spans="1:9" ht="12.75">
      <c r="A31" s="3"/>
      <c r="B31" s="3"/>
      <c r="C31" s="6"/>
      <c r="D31" s="3"/>
      <c r="E31" s="22"/>
      <c r="F31" s="22">
        <f>SUM(F24:F30)</f>
        <v>31151</v>
      </c>
      <c r="G31" s="22"/>
      <c r="H31" s="22">
        <f>SUM(H24:H30)</f>
        <v>49953</v>
      </c>
      <c r="I31" s="11"/>
    </row>
    <row r="32" spans="1:9" ht="12.75">
      <c r="A32" s="5" t="s">
        <v>89</v>
      </c>
      <c r="B32" s="3" t="s">
        <v>88</v>
      </c>
      <c r="C32" s="3"/>
      <c r="D32" s="3"/>
      <c r="E32" s="22"/>
      <c r="F32" s="22">
        <f>+F22-+F31</f>
        <v>35317</v>
      </c>
      <c r="G32" s="22"/>
      <c r="H32" s="22">
        <f>+H22-+H31</f>
        <v>5754</v>
      </c>
      <c r="I32" s="11"/>
    </row>
    <row r="33" spans="1:9" ht="13.5" thickBot="1">
      <c r="A33" s="5"/>
      <c r="B33" s="3"/>
      <c r="C33" s="3"/>
      <c r="D33" s="3"/>
      <c r="E33" s="22"/>
      <c r="F33" s="30">
        <f>+F32+SUM(F9:F14)</f>
        <v>115915</v>
      </c>
      <c r="G33" s="22"/>
      <c r="H33" s="30">
        <f>+H32+SUM(H9:H14)</f>
        <v>142950</v>
      </c>
      <c r="I33" s="11"/>
    </row>
    <row r="34" spans="1:9" ht="13.5" thickTop="1">
      <c r="A34" s="3"/>
      <c r="B34" s="3"/>
      <c r="C34" s="3"/>
      <c r="D34" s="3"/>
      <c r="E34" s="22"/>
      <c r="F34" s="22"/>
      <c r="G34" s="22"/>
      <c r="H34" s="22"/>
      <c r="I34" s="11"/>
    </row>
    <row r="35" spans="1:9" ht="12.75">
      <c r="A35" s="5" t="s">
        <v>98</v>
      </c>
      <c r="B35" s="3" t="s">
        <v>90</v>
      </c>
      <c r="C35" s="3"/>
      <c r="D35" s="3"/>
      <c r="E35" s="22"/>
      <c r="F35" s="22"/>
      <c r="G35" s="22"/>
      <c r="H35" s="22"/>
      <c r="I35" s="11"/>
    </row>
    <row r="36" spans="1:9" ht="12.75">
      <c r="A36" s="3"/>
      <c r="B36" s="3" t="s">
        <v>91</v>
      </c>
      <c r="C36" s="3"/>
      <c r="D36" s="3"/>
      <c r="E36" s="22"/>
      <c r="F36" s="22">
        <v>30969</v>
      </c>
      <c r="G36" s="22"/>
      <c r="H36" s="22">
        <v>30969</v>
      </c>
      <c r="I36" s="11"/>
    </row>
    <row r="37" spans="1:9" ht="12.75">
      <c r="A37" s="3"/>
      <c r="B37" s="3" t="s">
        <v>92</v>
      </c>
      <c r="C37" s="3"/>
      <c r="D37" s="3"/>
      <c r="E37" s="22"/>
      <c r="F37" s="22"/>
      <c r="G37" s="22"/>
      <c r="H37" s="22"/>
      <c r="I37" s="11"/>
    </row>
    <row r="38" spans="1:9" ht="12.75">
      <c r="A38" s="3"/>
      <c r="B38" s="3"/>
      <c r="C38" s="6" t="s">
        <v>93</v>
      </c>
      <c r="D38" s="6"/>
      <c r="E38" s="22"/>
      <c r="F38" s="23">
        <v>21394</v>
      </c>
      <c r="G38" s="23"/>
      <c r="H38" s="23">
        <v>21394</v>
      </c>
      <c r="I38" s="11"/>
    </row>
    <row r="39" spans="1:9" ht="12.75">
      <c r="A39" s="3"/>
      <c r="B39" s="3"/>
      <c r="C39" s="6" t="s">
        <v>94</v>
      </c>
      <c r="D39" s="6"/>
      <c r="E39" s="22"/>
      <c r="F39" s="23">
        <v>0</v>
      </c>
      <c r="G39" s="23"/>
      <c r="H39" s="23">
        <v>0</v>
      </c>
      <c r="I39" s="11"/>
    </row>
    <row r="40" spans="1:9" ht="12.75">
      <c r="A40" s="3"/>
      <c r="B40" s="3"/>
      <c r="C40" s="6" t="s">
        <v>95</v>
      </c>
      <c r="D40" s="6"/>
      <c r="E40" s="22"/>
      <c r="F40" s="23">
        <v>0</v>
      </c>
      <c r="G40" s="23"/>
      <c r="H40" s="23">
        <v>0</v>
      </c>
      <c r="I40" s="11"/>
    </row>
    <row r="41" spans="1:9" ht="12.75">
      <c r="A41" s="3"/>
      <c r="B41" s="3"/>
      <c r="C41" s="6" t="s">
        <v>96</v>
      </c>
      <c r="D41" s="6"/>
      <c r="E41" s="22"/>
      <c r="F41" s="23">
        <v>0</v>
      </c>
      <c r="G41" s="23"/>
      <c r="H41" s="23">
        <v>0</v>
      </c>
      <c r="I41" s="11"/>
    </row>
    <row r="42" spans="1:9" ht="12.75">
      <c r="A42" s="3"/>
      <c r="B42" s="3"/>
      <c r="C42" s="6" t="s">
        <v>97</v>
      </c>
      <c r="D42" s="6"/>
      <c r="E42" s="22"/>
      <c r="F42" s="23">
        <v>59136</v>
      </c>
      <c r="G42" s="23"/>
      <c r="H42" s="23">
        <v>54581</v>
      </c>
      <c r="I42" s="11"/>
    </row>
    <row r="43" spans="1:9" ht="12.75">
      <c r="A43" s="3"/>
      <c r="B43" s="3"/>
      <c r="C43" s="6" t="s">
        <v>80</v>
      </c>
      <c r="D43" s="6"/>
      <c r="E43" s="22"/>
      <c r="F43" s="27">
        <v>0</v>
      </c>
      <c r="G43" s="23"/>
      <c r="H43" s="27">
        <v>0</v>
      </c>
      <c r="I43" s="11"/>
    </row>
    <row r="44" spans="1:9" ht="12.75">
      <c r="A44" s="3"/>
      <c r="B44" s="3"/>
      <c r="C44" s="3"/>
      <c r="D44" s="3"/>
      <c r="E44" s="22"/>
      <c r="F44" s="22">
        <f>SUM(F36:F43)</f>
        <v>111499</v>
      </c>
      <c r="G44" s="22"/>
      <c r="H44" s="22">
        <f>SUM(H36:H43)</f>
        <v>106944</v>
      </c>
      <c r="I44" s="11"/>
    </row>
    <row r="45" spans="1:9" ht="12.75">
      <c r="A45" s="5" t="s">
        <v>100</v>
      </c>
      <c r="B45" s="3" t="s">
        <v>99</v>
      </c>
      <c r="C45" s="3"/>
      <c r="D45" s="3"/>
      <c r="E45" s="22"/>
      <c r="F45" s="22">
        <v>0</v>
      </c>
      <c r="G45" s="22"/>
      <c r="H45" s="22">
        <v>0</v>
      </c>
      <c r="I45" s="11"/>
    </row>
    <row r="46" spans="1:9" ht="12.75">
      <c r="A46" s="5" t="s">
        <v>101</v>
      </c>
      <c r="B46" s="3" t="s">
        <v>161</v>
      </c>
      <c r="C46" s="3"/>
      <c r="D46" s="3"/>
      <c r="E46" s="22"/>
      <c r="F46" s="22">
        <v>3251</v>
      </c>
      <c r="G46" s="22"/>
      <c r="H46" s="22">
        <v>4940</v>
      </c>
      <c r="I46" s="11"/>
    </row>
    <row r="47" spans="1:9" ht="12.75">
      <c r="A47" s="5" t="s">
        <v>102</v>
      </c>
      <c r="B47" s="3" t="s">
        <v>125</v>
      </c>
      <c r="C47" s="3"/>
      <c r="D47" s="3"/>
      <c r="E47" s="22"/>
      <c r="F47" s="22">
        <v>276</v>
      </c>
      <c r="G47" s="22"/>
      <c r="H47" s="22">
        <v>30177</v>
      </c>
      <c r="I47" s="11"/>
    </row>
    <row r="48" spans="1:9" ht="12.75">
      <c r="A48" s="5" t="s">
        <v>117</v>
      </c>
      <c r="B48" s="3" t="s">
        <v>126</v>
      </c>
      <c r="C48" s="3"/>
      <c r="D48" s="3"/>
      <c r="E48" s="22"/>
      <c r="F48" s="22">
        <v>889</v>
      </c>
      <c r="G48" s="22"/>
      <c r="H48" s="22">
        <v>889</v>
      </c>
      <c r="I48" s="11"/>
    </row>
    <row r="49" spans="1:9" ht="13.5" thickBot="1">
      <c r="A49" s="3"/>
      <c r="B49" s="3"/>
      <c r="C49" s="3"/>
      <c r="D49" s="3"/>
      <c r="E49" s="22"/>
      <c r="F49" s="30">
        <f>SUM(F44:F48)</f>
        <v>115915</v>
      </c>
      <c r="G49" s="22"/>
      <c r="H49" s="30">
        <f>SUM(H44:H48)</f>
        <v>142950</v>
      </c>
      <c r="I49" s="11"/>
    </row>
    <row r="50" spans="1:9" ht="14.25" thickBot="1" thickTop="1">
      <c r="A50" s="5" t="s">
        <v>123</v>
      </c>
      <c r="B50" s="3" t="s">
        <v>103</v>
      </c>
      <c r="C50" s="3"/>
      <c r="D50" s="3"/>
      <c r="E50" s="22"/>
      <c r="F50" s="19">
        <f>ROUND(SUM(F44-F12-F13)/F36*100,1)</f>
        <v>360</v>
      </c>
      <c r="G50" s="22"/>
      <c r="H50" s="19">
        <f>ROUND(SUM(H44-H12-H13)/H36*100,1)</f>
        <v>345.2</v>
      </c>
      <c r="I50" s="11"/>
    </row>
    <row r="51" spans="1:9" ht="13.5" thickTop="1">
      <c r="A51" s="3"/>
      <c r="B51" s="3"/>
      <c r="C51" s="3"/>
      <c r="D51" s="3"/>
      <c r="E51" s="22"/>
      <c r="F51" s="22"/>
      <c r="G51" s="22"/>
      <c r="H51" s="22"/>
      <c r="I51" s="11"/>
    </row>
    <row r="52" spans="1:9" ht="12.75">
      <c r="A52" s="3"/>
      <c r="B52" s="3"/>
      <c r="C52" s="3"/>
      <c r="D52" s="3"/>
      <c r="E52" s="22"/>
      <c r="F52" s="22"/>
      <c r="G52" s="22"/>
      <c r="H52" s="22"/>
      <c r="I5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="90" zoomScaleNormal="90" workbookViewId="0" topLeftCell="A143">
      <selection activeCell="A153" sqref="A153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3.57421875" style="0" customWidth="1"/>
    <col min="4" max="4" width="34.140625" style="0" customWidth="1"/>
    <col min="5" max="5" width="10.8515625" style="0" customWidth="1"/>
    <col min="6" max="6" width="0.85546875" style="0" customWidth="1"/>
    <col min="7" max="7" width="12.421875" style="0" hidden="1" customWidth="1"/>
    <col min="8" max="8" width="12.421875" style="0" customWidth="1"/>
    <col min="9" max="9" width="0.85546875" style="0" customWidth="1"/>
    <col min="10" max="10" width="12.28125" style="0" customWidth="1"/>
    <col min="11" max="11" width="0.85546875" style="0" customWidth="1"/>
    <col min="12" max="12" width="12.57421875" style="0" customWidth="1"/>
    <col min="13" max="13" width="1.28515625" style="0" customWidth="1"/>
    <col min="14" max="14" width="4.28125" style="0" customWidth="1"/>
  </cols>
  <sheetData>
    <row r="1" spans="1:13" ht="12.75">
      <c r="A1" s="12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2.75"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.75">
      <c r="A4" s="14" t="s">
        <v>15</v>
      </c>
      <c r="B4" s="12" t="s">
        <v>127</v>
      </c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1" t="s">
        <v>155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>
      <c r="A6" s="11"/>
      <c r="B6" s="11" t="s">
        <v>162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2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4" t="s">
        <v>22</v>
      </c>
      <c r="B8" s="12" t="s">
        <v>129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4"/>
      <c r="B9" s="11" t="s">
        <v>192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4"/>
      <c r="B10" s="11" t="s">
        <v>182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4"/>
      <c r="B11" s="12"/>
      <c r="C11" s="12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4" t="s">
        <v>57</v>
      </c>
      <c r="B12" s="12" t="s">
        <v>128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2.75">
      <c r="B13" s="11" t="s">
        <v>122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4" t="s">
        <v>73</v>
      </c>
      <c r="B15" s="12" t="s">
        <v>41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1"/>
      <c r="B16" s="13" t="s">
        <v>163</v>
      </c>
      <c r="C16" s="13"/>
      <c r="D16" s="13"/>
      <c r="E16" s="13"/>
      <c r="F16" s="13"/>
      <c r="G16" s="13"/>
      <c r="H16" s="13"/>
      <c r="I16" s="13"/>
      <c r="J16" s="49"/>
      <c r="K16" s="11"/>
      <c r="L16" s="11"/>
      <c r="M16" s="11"/>
    </row>
    <row r="17" spans="1:13" ht="12.75">
      <c r="A17" s="11"/>
      <c r="B17" s="50" t="s">
        <v>164</v>
      </c>
      <c r="C17" s="13"/>
      <c r="D17" s="13"/>
      <c r="E17" s="13"/>
      <c r="F17" s="13"/>
      <c r="G17" s="13"/>
      <c r="H17" s="13"/>
      <c r="I17" s="13"/>
      <c r="J17" s="38"/>
      <c r="K17" s="11"/>
      <c r="L17" s="11"/>
      <c r="M17" s="11"/>
    </row>
    <row r="18" spans="1:13" ht="12.75">
      <c r="A18" s="11"/>
      <c r="B18" s="13"/>
      <c r="C18" s="13"/>
      <c r="D18" s="13"/>
      <c r="E18" s="13"/>
      <c r="F18" s="13"/>
      <c r="G18" s="13"/>
      <c r="H18" s="13"/>
      <c r="I18" s="13"/>
      <c r="J18" s="13"/>
      <c r="K18" s="11"/>
      <c r="L18" s="11"/>
      <c r="M18" s="11"/>
    </row>
    <row r="19" spans="1:13" ht="12.75">
      <c r="A19" s="14" t="s">
        <v>75</v>
      </c>
      <c r="B19" s="12" t="s">
        <v>193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ht="12.75">
      <c r="B20" s="11" t="s">
        <v>194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4" t="s">
        <v>81</v>
      </c>
      <c r="B22" s="12" t="s">
        <v>191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4"/>
      <c r="B23" s="11" t="s">
        <v>184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4"/>
      <c r="B24" t="s">
        <v>185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4"/>
      <c r="B25" s="11" t="s">
        <v>186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2.75">
      <c r="A26" s="14"/>
      <c r="B26" s="11" t="s">
        <v>183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4"/>
      <c r="B27" s="11" t="s">
        <v>188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4"/>
      <c r="B29" s="11" t="s">
        <v>168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14"/>
      <c r="B30" s="11" t="s">
        <v>169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2.75">
      <c r="A31" s="14"/>
      <c r="B31" s="11" t="s">
        <v>187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4"/>
      <c r="B32" s="11" t="s">
        <v>189</v>
      </c>
      <c r="C32" s="11"/>
      <c r="D32" s="11"/>
      <c r="E32" s="11"/>
      <c r="F32" s="11"/>
      <c r="G32" s="11"/>
      <c r="H32" s="11"/>
      <c r="I32" s="11"/>
      <c r="J32" s="48"/>
      <c r="K32" s="11"/>
      <c r="L32" s="11"/>
      <c r="M32" s="11"/>
    </row>
    <row r="33" spans="1:13" ht="12.75">
      <c r="A33" s="14"/>
      <c r="B33" s="11" t="s">
        <v>190</v>
      </c>
      <c r="C33" s="11"/>
      <c r="D33" s="11"/>
      <c r="E33" s="11"/>
      <c r="F33" s="11"/>
      <c r="G33" s="11"/>
      <c r="H33" s="11"/>
      <c r="I33" s="11"/>
      <c r="J33" s="48"/>
      <c r="K33" s="11"/>
      <c r="L33" s="11"/>
      <c r="M33" s="11"/>
    </row>
    <row r="34" spans="2:13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2.75">
      <c r="B35" s="11" t="s">
        <v>212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>
      <c r="B36" s="11" t="s">
        <v>213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2:13" ht="12.75">
      <c r="B37" s="11" t="s">
        <v>214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4" t="s">
        <v>87</v>
      </c>
      <c r="B39" s="12" t="s">
        <v>130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ht="12.75">
      <c r="B40" s="11" t="s">
        <v>111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2.75">
      <c r="A42" s="14" t="s">
        <v>89</v>
      </c>
      <c r="B42" s="12" t="s">
        <v>131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2:13" ht="12.75">
      <c r="B43" s="11" t="s">
        <v>132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4" t="s">
        <v>98</v>
      </c>
      <c r="B45" s="12" t="s">
        <v>133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4"/>
      <c r="B46" s="11" t="s">
        <v>134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4" t="s">
        <v>100</v>
      </c>
      <c r="B48" s="12" t="s">
        <v>135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4"/>
      <c r="B49" s="11" t="s">
        <v>215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3.5" customHeight="1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4" t="s">
        <v>101</v>
      </c>
      <c r="B51" s="12" t="s">
        <v>136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4"/>
      <c r="B52" s="11" t="s">
        <v>137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4"/>
      <c r="B53" s="11" t="s">
        <v>138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4" t="s">
        <v>102</v>
      </c>
      <c r="B60" s="16" t="s">
        <v>112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4"/>
      <c r="B61" s="16"/>
      <c r="C61" s="11"/>
      <c r="D61" s="11"/>
      <c r="E61" s="11"/>
      <c r="F61" s="11"/>
      <c r="G61" s="11"/>
      <c r="H61" s="57" t="s">
        <v>177</v>
      </c>
      <c r="I61" s="57"/>
      <c r="J61" s="57" t="s">
        <v>178</v>
      </c>
      <c r="K61" s="57"/>
      <c r="L61" s="57" t="s">
        <v>121</v>
      </c>
      <c r="M61" s="11"/>
    </row>
    <row r="62" spans="1:13" ht="12.75">
      <c r="A62" s="14"/>
      <c r="B62" s="16"/>
      <c r="C62" s="11"/>
      <c r="D62" s="11"/>
      <c r="E62" s="11"/>
      <c r="F62" s="11"/>
      <c r="G62" s="11"/>
      <c r="H62" s="4" t="s">
        <v>14</v>
      </c>
      <c r="I62" s="34"/>
      <c r="J62" s="4" t="s">
        <v>14</v>
      </c>
      <c r="K62" s="34"/>
      <c r="L62" s="4" t="s">
        <v>14</v>
      </c>
      <c r="M62" s="11"/>
    </row>
    <row r="63" spans="1:13" ht="12.75">
      <c r="A63" s="14"/>
      <c r="B63" s="11" t="s">
        <v>83</v>
      </c>
      <c r="C63" s="11"/>
      <c r="D63" s="11"/>
      <c r="E63" s="11"/>
      <c r="F63" s="11"/>
      <c r="G63" s="11"/>
      <c r="H63" s="51"/>
      <c r="I63" s="11"/>
      <c r="J63" s="51"/>
      <c r="K63" s="11"/>
      <c r="L63" s="51"/>
      <c r="M63" s="11"/>
    </row>
    <row r="64" spans="1:13" ht="12.75">
      <c r="A64" s="14"/>
      <c r="C64" s="11" t="s">
        <v>179</v>
      </c>
      <c r="D64" s="11"/>
      <c r="E64" s="11"/>
      <c r="F64" s="11"/>
      <c r="G64" s="11"/>
      <c r="H64" s="52"/>
      <c r="I64" s="31"/>
      <c r="J64" s="52">
        <v>4000</v>
      </c>
      <c r="K64" s="31"/>
      <c r="L64" s="52">
        <f>+J64+H64</f>
        <v>4000</v>
      </c>
      <c r="M64" s="11"/>
    </row>
    <row r="65" spans="1:13" ht="12.75">
      <c r="A65" s="14"/>
      <c r="B65" s="16"/>
      <c r="C65" s="11" t="s">
        <v>125</v>
      </c>
      <c r="D65" s="11"/>
      <c r="E65" s="11"/>
      <c r="F65" s="11"/>
      <c r="G65" s="11"/>
      <c r="H65" s="52">
        <v>122</v>
      </c>
      <c r="I65" s="31"/>
      <c r="J65" s="52"/>
      <c r="K65" s="31"/>
      <c r="L65" s="52">
        <f>+J65+H65</f>
        <v>122</v>
      </c>
      <c r="M65" s="11"/>
    </row>
    <row r="66" spans="1:13" ht="12.75">
      <c r="A66" s="14"/>
      <c r="B66" s="16"/>
      <c r="C66" s="11" t="s">
        <v>161</v>
      </c>
      <c r="D66" s="11"/>
      <c r="E66" s="11"/>
      <c r="F66" s="11"/>
      <c r="G66" s="11"/>
      <c r="H66" s="52">
        <v>16</v>
      </c>
      <c r="I66" s="31"/>
      <c r="J66" s="52">
        <v>2088</v>
      </c>
      <c r="K66" s="38"/>
      <c r="L66" s="52">
        <f>+J66+H66</f>
        <v>2104</v>
      </c>
      <c r="M66" s="11"/>
    </row>
    <row r="67" spans="1:13" ht="12.75">
      <c r="A67" s="14"/>
      <c r="B67" s="16"/>
      <c r="C67" s="11"/>
      <c r="D67" s="11"/>
      <c r="E67" s="11"/>
      <c r="F67" s="11"/>
      <c r="G67" s="11"/>
      <c r="H67" s="54">
        <f>SUM(H64:H66)</f>
        <v>138</v>
      </c>
      <c r="I67" s="38">
        <f>SUM(I65:I66)</f>
        <v>0</v>
      </c>
      <c r="J67" s="54">
        <f>SUM(J64:J66)</f>
        <v>6088</v>
      </c>
      <c r="K67" s="38">
        <f>SUM(K65:K66)</f>
        <v>0</v>
      </c>
      <c r="L67" s="54">
        <f>SUM(L64:L66)</f>
        <v>6226</v>
      </c>
      <c r="M67" s="11"/>
    </row>
    <row r="68" spans="1:13" ht="12.75">
      <c r="A68" s="14"/>
      <c r="B68" s="16"/>
      <c r="C68" s="11"/>
      <c r="D68" s="11"/>
      <c r="E68" s="11"/>
      <c r="F68" s="11"/>
      <c r="G68" s="11"/>
      <c r="H68" s="52"/>
      <c r="I68" s="38"/>
      <c r="J68" s="52"/>
      <c r="K68" s="38"/>
      <c r="L68" s="52"/>
      <c r="M68" s="11"/>
    </row>
    <row r="69" spans="1:13" ht="12.75">
      <c r="A69" s="14"/>
      <c r="B69" s="11" t="s">
        <v>180</v>
      </c>
      <c r="C69" s="11"/>
      <c r="D69" s="11"/>
      <c r="E69" s="11"/>
      <c r="F69" s="11"/>
      <c r="G69" s="11"/>
      <c r="H69" s="53"/>
      <c r="I69" s="38"/>
      <c r="J69" s="53"/>
      <c r="K69" s="38"/>
      <c r="L69" s="53"/>
      <c r="M69" s="11"/>
    </row>
    <row r="70" spans="1:13" ht="12.75">
      <c r="A70" s="11"/>
      <c r="C70" s="11" t="s">
        <v>125</v>
      </c>
      <c r="D70" s="11"/>
      <c r="E70" s="11"/>
      <c r="F70" s="11"/>
      <c r="G70" s="11"/>
      <c r="H70" s="31">
        <v>276</v>
      </c>
      <c r="I70" s="38"/>
      <c r="J70" s="31"/>
      <c r="K70" s="38"/>
      <c r="L70" s="52">
        <f>+J70+H70</f>
        <v>276</v>
      </c>
      <c r="M70" s="11"/>
    </row>
    <row r="71" spans="1:13" ht="12.75">
      <c r="A71" s="11"/>
      <c r="B71" s="11"/>
      <c r="C71" s="11" t="s">
        <v>161</v>
      </c>
      <c r="D71" s="11"/>
      <c r="E71" s="11"/>
      <c r="F71" s="11"/>
      <c r="G71" s="11"/>
      <c r="H71" s="31">
        <v>39</v>
      </c>
      <c r="I71" s="38"/>
      <c r="J71" s="31">
        <v>3212</v>
      </c>
      <c r="K71" s="38"/>
      <c r="L71" s="52">
        <f>+J71+H71</f>
        <v>3251</v>
      </c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55">
        <f>SUM(H70:H71)</f>
        <v>315</v>
      </c>
      <c r="I72" s="38"/>
      <c r="J72" s="55">
        <f>SUM(J70:J71)</f>
        <v>3212</v>
      </c>
      <c r="K72" s="38"/>
      <c r="L72" s="55">
        <f>SUM(L70:L71)</f>
        <v>3527</v>
      </c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38"/>
      <c r="I73" s="38"/>
      <c r="J73" s="38"/>
      <c r="K73" s="38"/>
      <c r="L73" s="38"/>
      <c r="M73" s="11"/>
    </row>
    <row r="74" spans="1:13" ht="13.5" thickBot="1">
      <c r="A74" s="11"/>
      <c r="B74" s="11" t="s">
        <v>120</v>
      </c>
      <c r="C74" s="11"/>
      <c r="D74" s="11"/>
      <c r="E74" s="11"/>
      <c r="F74" s="11"/>
      <c r="G74" s="11"/>
      <c r="H74" s="56">
        <f>+H72+H67</f>
        <v>453</v>
      </c>
      <c r="I74" s="38"/>
      <c r="J74" s="56">
        <f>+J72+J67</f>
        <v>9300</v>
      </c>
      <c r="K74" s="38"/>
      <c r="L74" s="56">
        <f>+L72+L67</f>
        <v>9753</v>
      </c>
      <c r="M74" s="11"/>
    </row>
    <row r="75" spans="1:13" ht="12.75">
      <c r="A75" s="11"/>
      <c r="B75" s="11"/>
      <c r="C75" s="11"/>
      <c r="D75" s="11"/>
      <c r="E75" s="11"/>
      <c r="F75" s="11"/>
      <c r="G75" s="11"/>
      <c r="H75" s="38"/>
      <c r="I75" s="38"/>
      <c r="J75" s="38"/>
      <c r="K75" s="38"/>
      <c r="L75" s="38"/>
      <c r="M75" s="11"/>
    </row>
    <row r="76" spans="1:13" ht="12.75">
      <c r="A76" s="11"/>
      <c r="B76" s="11" t="s">
        <v>139</v>
      </c>
      <c r="C76" s="11"/>
      <c r="D76" s="11"/>
      <c r="E76" s="11"/>
      <c r="F76" s="11"/>
      <c r="G76" s="11"/>
      <c r="H76" s="11"/>
      <c r="I76" s="11"/>
      <c r="J76" s="11"/>
      <c r="K76" s="13"/>
      <c r="L76" s="38"/>
      <c r="M76" s="11"/>
    </row>
    <row r="77" spans="1:13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1"/>
      <c r="M77" s="11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1"/>
      <c r="M78" s="11"/>
    </row>
    <row r="79" spans="1:13" ht="12.75">
      <c r="A79" s="14" t="s">
        <v>117</v>
      </c>
      <c r="B79" s="12" t="s">
        <v>141</v>
      </c>
      <c r="C79" s="11"/>
      <c r="D79" s="11"/>
      <c r="E79" s="11"/>
      <c r="F79" s="11"/>
      <c r="G79" s="11"/>
      <c r="H79" s="11"/>
      <c r="I79" s="11"/>
      <c r="J79" s="11"/>
      <c r="K79" s="11"/>
      <c r="L79" s="31"/>
      <c r="M79" s="11"/>
    </row>
    <row r="80" spans="1:13" ht="12.75">
      <c r="A80" s="37"/>
      <c r="B80" s="11" t="s">
        <v>140</v>
      </c>
      <c r="C80" s="11"/>
      <c r="D80" s="11"/>
      <c r="E80" s="11"/>
      <c r="F80" s="11"/>
      <c r="G80" s="11"/>
      <c r="H80" s="11"/>
      <c r="I80" s="11"/>
      <c r="J80" s="11"/>
      <c r="K80" s="11"/>
      <c r="L80" s="31"/>
      <c r="M80" s="11"/>
    </row>
    <row r="81" spans="1:13" ht="12.75">
      <c r="A81" s="1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1"/>
      <c r="M81" s="11"/>
    </row>
    <row r="82" spans="1:13" ht="12.75">
      <c r="A82" s="14" t="s">
        <v>123</v>
      </c>
      <c r="B82" s="12" t="s">
        <v>142</v>
      </c>
      <c r="C82" s="11"/>
      <c r="D82" s="11"/>
      <c r="E82" s="11"/>
      <c r="F82" s="11"/>
      <c r="G82" s="11"/>
      <c r="H82" s="11"/>
      <c r="I82" s="11"/>
      <c r="J82" s="11"/>
      <c r="K82" s="11"/>
      <c r="L82" s="31"/>
      <c r="M82" s="11"/>
    </row>
    <row r="83" spans="1:13" ht="12.75">
      <c r="A83" s="14"/>
      <c r="B83" s="11" t="s">
        <v>143</v>
      </c>
      <c r="C83" s="11"/>
      <c r="D83" s="11"/>
      <c r="E83" s="11"/>
      <c r="F83" s="11"/>
      <c r="G83" s="11"/>
      <c r="H83" s="11"/>
      <c r="I83" s="11"/>
      <c r="J83" s="11"/>
      <c r="K83" s="11"/>
      <c r="L83" s="31"/>
      <c r="M83" s="11"/>
    </row>
    <row r="84" spans="1:13" ht="12.75">
      <c r="A84" s="1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31"/>
      <c r="M84" s="11"/>
    </row>
    <row r="85" spans="1:13" ht="12.75">
      <c r="A85" s="14" t="s">
        <v>124</v>
      </c>
      <c r="B85" s="12" t="s">
        <v>144</v>
      </c>
      <c r="C85" s="11"/>
      <c r="D85" s="11"/>
      <c r="E85" s="11"/>
      <c r="F85" s="11"/>
      <c r="G85" s="11"/>
      <c r="H85" s="11"/>
      <c r="I85" s="11"/>
      <c r="J85" s="11"/>
      <c r="K85" s="11"/>
      <c r="L85" s="31"/>
      <c r="M85" s="11"/>
    </row>
    <row r="86" spans="1:13" ht="12.75">
      <c r="A86" s="14"/>
      <c r="B86" s="11" t="s">
        <v>170</v>
      </c>
      <c r="C86" s="11"/>
      <c r="D86" s="11"/>
      <c r="E86" s="11"/>
      <c r="F86" s="11"/>
      <c r="G86" s="11"/>
      <c r="H86" s="11"/>
      <c r="I86" s="11"/>
      <c r="J86" s="11"/>
      <c r="K86" s="11"/>
      <c r="L86" s="31"/>
      <c r="M86" s="11"/>
    </row>
    <row r="87" spans="1:13" ht="12.75">
      <c r="A87" s="14"/>
      <c r="B87" s="11" t="s">
        <v>172</v>
      </c>
      <c r="C87" s="11"/>
      <c r="D87" s="11"/>
      <c r="E87" s="11"/>
      <c r="F87" s="11"/>
      <c r="G87" s="11"/>
      <c r="H87" s="11"/>
      <c r="I87" s="11"/>
      <c r="J87" s="11"/>
      <c r="K87" s="11"/>
      <c r="L87" s="31"/>
      <c r="M87" s="11"/>
    </row>
    <row r="88" spans="1:13" ht="12.75">
      <c r="A88" s="14"/>
      <c r="B88" s="11" t="s">
        <v>173</v>
      </c>
      <c r="C88" s="11"/>
      <c r="D88" s="11"/>
      <c r="E88" s="11"/>
      <c r="F88" s="11"/>
      <c r="G88" s="11"/>
      <c r="H88" s="11"/>
      <c r="I88" s="11"/>
      <c r="J88" s="11"/>
      <c r="K88" s="11"/>
      <c r="L88" s="31"/>
      <c r="M88" s="11"/>
    </row>
    <row r="89" spans="1:13" ht="12.75">
      <c r="A89" s="14"/>
      <c r="B89" s="11" t="s">
        <v>174</v>
      </c>
      <c r="C89" s="11"/>
      <c r="D89" s="11"/>
      <c r="E89" s="11"/>
      <c r="F89" s="11"/>
      <c r="G89" s="11"/>
      <c r="H89" s="11"/>
      <c r="I89" s="11"/>
      <c r="J89" s="11"/>
      <c r="K89" s="11"/>
      <c r="L89" s="31"/>
      <c r="M89" s="11"/>
    </row>
    <row r="90" spans="1:13" ht="12.75">
      <c r="A90" s="14"/>
      <c r="B90" s="11" t="s">
        <v>176</v>
      </c>
      <c r="C90" s="11"/>
      <c r="D90" s="11"/>
      <c r="E90" s="11"/>
      <c r="F90" s="11"/>
      <c r="G90" s="11"/>
      <c r="H90" s="11"/>
      <c r="I90" s="11"/>
      <c r="J90" s="11"/>
      <c r="K90" s="11"/>
      <c r="L90" s="31"/>
      <c r="M90" s="11"/>
    </row>
    <row r="91" spans="1:13" ht="12.75">
      <c r="A91" s="14"/>
      <c r="B91" s="11" t="s">
        <v>175</v>
      </c>
      <c r="C91" s="11"/>
      <c r="D91" s="11"/>
      <c r="E91" s="11"/>
      <c r="F91" s="11"/>
      <c r="G91" s="11"/>
      <c r="H91" s="11"/>
      <c r="I91" s="11"/>
      <c r="J91" s="11"/>
      <c r="K91" s="11"/>
      <c r="L91" s="31"/>
      <c r="M91" s="11"/>
    </row>
    <row r="92" spans="1:13" ht="12.75">
      <c r="A92" s="14"/>
      <c r="B92" s="11" t="s">
        <v>198</v>
      </c>
      <c r="C92" s="11"/>
      <c r="D92" s="11"/>
      <c r="E92" s="11"/>
      <c r="F92" s="11"/>
      <c r="G92" s="11"/>
      <c r="H92" s="11"/>
      <c r="I92" s="11"/>
      <c r="J92" s="11"/>
      <c r="K92" s="11"/>
      <c r="L92" s="31"/>
      <c r="M92" s="11"/>
    </row>
    <row r="93" spans="1:13" ht="12.75">
      <c r="A93" s="1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31"/>
      <c r="M93" s="11"/>
    </row>
    <row r="94" spans="1:13" ht="12.75">
      <c r="A94" s="14" t="s">
        <v>145</v>
      </c>
      <c r="B94" s="16" t="s">
        <v>105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H95" s="44" t="s">
        <v>197</v>
      </c>
      <c r="I95" s="1"/>
      <c r="J95" s="1"/>
      <c r="K95" s="1"/>
      <c r="L95" s="1"/>
      <c r="M95" s="11"/>
    </row>
    <row r="96" spans="1:13" ht="12.75">
      <c r="A96" s="11"/>
      <c r="B96" s="11"/>
      <c r="C96" s="11"/>
      <c r="D96" s="11"/>
      <c r="E96" s="11"/>
      <c r="F96" s="11"/>
      <c r="G96" s="15"/>
      <c r="H96" s="4"/>
      <c r="I96" s="4"/>
      <c r="J96" s="4" t="s">
        <v>106</v>
      </c>
      <c r="K96" s="4"/>
      <c r="L96" s="4"/>
      <c r="M96" s="11"/>
    </row>
    <row r="97" spans="1:13" ht="12.75">
      <c r="A97" s="11"/>
      <c r="B97" s="11"/>
      <c r="C97" s="11"/>
      <c r="D97" s="11"/>
      <c r="E97" s="11"/>
      <c r="F97" s="11"/>
      <c r="G97" s="15"/>
      <c r="H97" s="4"/>
      <c r="I97" s="4"/>
      <c r="J97" s="4" t="s">
        <v>107</v>
      </c>
      <c r="K97" s="4"/>
      <c r="L97" s="4" t="s">
        <v>108</v>
      </c>
      <c r="M97" s="11"/>
    </row>
    <row r="98" spans="1:13" ht="12.75">
      <c r="A98" s="11"/>
      <c r="B98" s="11"/>
      <c r="C98" s="11"/>
      <c r="D98" s="11"/>
      <c r="E98" s="11"/>
      <c r="F98" s="11"/>
      <c r="H98" s="39" t="s">
        <v>17</v>
      </c>
      <c r="I98" s="4"/>
      <c r="J98" s="39" t="s">
        <v>41</v>
      </c>
      <c r="K98" s="4"/>
      <c r="L98" s="39" t="s">
        <v>109</v>
      </c>
      <c r="M98" s="11"/>
    </row>
    <row r="99" spans="1:13" ht="12.75">
      <c r="A99" s="11"/>
      <c r="B99" s="11"/>
      <c r="C99" s="11"/>
      <c r="D99" s="11"/>
      <c r="E99" s="11"/>
      <c r="F99" s="11"/>
      <c r="H99" s="15" t="s">
        <v>14</v>
      </c>
      <c r="I99" s="15"/>
      <c r="J99" s="15" t="s">
        <v>14</v>
      </c>
      <c r="K99" s="15"/>
      <c r="L99" s="15" t="s">
        <v>14</v>
      </c>
      <c r="M99" s="11"/>
    </row>
    <row r="100" spans="1:13" ht="12.75">
      <c r="A100" s="11"/>
      <c r="B100" s="11"/>
      <c r="C100" s="11"/>
      <c r="D100" s="11"/>
      <c r="E100" s="11"/>
      <c r="F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 t="s">
        <v>166</v>
      </c>
      <c r="C101" s="11"/>
      <c r="D101" s="11"/>
      <c r="E101" s="11"/>
      <c r="F101" s="11"/>
      <c r="H101" s="31">
        <v>103912</v>
      </c>
      <c r="I101" s="31"/>
      <c r="J101" s="31">
        <v>21120</v>
      </c>
      <c r="K101" s="31"/>
      <c r="L101" s="31">
        <v>58055</v>
      </c>
      <c r="M101" s="11"/>
    </row>
    <row r="102" spans="1:13" ht="12.75">
      <c r="A102" s="11"/>
      <c r="B102" s="11" t="s">
        <v>167</v>
      </c>
      <c r="C102" s="11"/>
      <c r="D102" s="11"/>
      <c r="E102" s="11"/>
      <c r="F102" s="11"/>
      <c r="H102" s="31">
        <v>5580</v>
      </c>
      <c r="I102" s="31"/>
      <c r="J102" s="31">
        <v>1835</v>
      </c>
      <c r="K102" s="31"/>
      <c r="L102" s="31">
        <v>7983</v>
      </c>
      <c r="M102" s="11"/>
    </row>
    <row r="103" spans="1:13" ht="12.75">
      <c r="A103" s="11"/>
      <c r="B103" s="11" t="s">
        <v>165</v>
      </c>
      <c r="C103" s="11"/>
      <c r="D103" s="11"/>
      <c r="E103" s="11"/>
      <c r="F103" s="11"/>
      <c r="H103" s="31">
        <v>5198</v>
      </c>
      <c r="I103" s="31"/>
      <c r="J103" s="31">
        <v>-9541</v>
      </c>
      <c r="K103" s="31"/>
      <c r="L103" s="31">
        <v>81049</v>
      </c>
      <c r="M103" s="11"/>
    </row>
    <row r="104" spans="1:13" ht="13.5" thickBot="1">
      <c r="A104" s="11"/>
      <c r="C104" s="11" t="s">
        <v>110</v>
      </c>
      <c r="D104" s="11"/>
      <c r="E104" s="11"/>
      <c r="F104" s="11"/>
      <c r="H104" s="32">
        <f>SUM(H101:H103)</f>
        <v>114690</v>
      </c>
      <c r="I104" s="31"/>
      <c r="J104" s="32">
        <f>SUM(J101:J103)</f>
        <v>13414</v>
      </c>
      <c r="K104" s="38">
        <f>SUM(K101:K103)</f>
        <v>0</v>
      </c>
      <c r="L104" s="32">
        <f>SUM(L101:L103)</f>
        <v>147087</v>
      </c>
      <c r="M104" s="11"/>
    </row>
    <row r="105" spans="1:13" ht="13.5" thickTop="1">
      <c r="A105" s="11"/>
      <c r="B105" s="11"/>
      <c r="C105" s="11"/>
      <c r="D105" s="11"/>
      <c r="E105" s="11"/>
      <c r="F105" s="11"/>
      <c r="H105" s="38"/>
      <c r="I105" s="31"/>
      <c r="J105" s="38"/>
      <c r="K105" s="38"/>
      <c r="L105" s="38"/>
      <c r="M105" s="11"/>
    </row>
    <row r="106" spans="1:13" ht="12.75">
      <c r="A106" s="14" t="s">
        <v>146</v>
      </c>
      <c r="B106" s="12" t="s">
        <v>148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31"/>
      <c r="M106" s="11"/>
    </row>
    <row r="107" spans="1:13" ht="12.75">
      <c r="A107" s="14"/>
      <c r="B107" s="11" t="s">
        <v>204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31"/>
      <c r="M107" s="11"/>
    </row>
    <row r="108" spans="1:13" ht="12.75">
      <c r="A108" s="14"/>
      <c r="B108" s="11" t="s">
        <v>205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31"/>
      <c r="M108" s="11"/>
    </row>
    <row r="109" spans="1:13" ht="12.75">
      <c r="A109" s="14"/>
      <c r="B109" s="11" t="s">
        <v>206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31"/>
      <c r="M109" s="11"/>
    </row>
    <row r="110" spans="1:13" ht="12.75">
      <c r="A110" s="1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31"/>
      <c r="M110" s="11"/>
    </row>
    <row r="111" spans="1:13" ht="12.75">
      <c r="A111" s="1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31"/>
      <c r="M111" s="11"/>
    </row>
    <row r="112" spans="1:13" ht="12.75">
      <c r="A112" s="1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31"/>
      <c r="M112" s="11"/>
    </row>
    <row r="113" spans="1:13" ht="12.75">
      <c r="A113" s="1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31"/>
      <c r="M113" s="11"/>
    </row>
    <row r="114" spans="1:13" ht="12.75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31"/>
      <c r="M114" s="11"/>
    </row>
    <row r="115" spans="1:13" ht="12.75">
      <c r="A115" s="1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31"/>
      <c r="M115" s="11"/>
    </row>
    <row r="116" spans="1:13" ht="12.75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31"/>
      <c r="M116" s="11"/>
    </row>
    <row r="117" spans="1:13" ht="12.75">
      <c r="A117" s="1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31"/>
      <c r="M117" s="11"/>
    </row>
    <row r="118" spans="1:13" ht="12.75">
      <c r="A118" s="1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31"/>
      <c r="M118" s="11"/>
    </row>
    <row r="119" spans="1:13" ht="12.75">
      <c r="A119" s="14" t="s">
        <v>147</v>
      </c>
      <c r="B119" s="16" t="s">
        <v>113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 t="s">
        <v>207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1"/>
      <c r="B121" s="11" t="s">
        <v>208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2.75">
      <c r="A122" s="11"/>
      <c r="B122" s="11" t="s">
        <v>209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2.75">
      <c r="A124" s="11"/>
      <c r="B124" s="11" t="s">
        <v>210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2.75">
      <c r="A125" s="11"/>
      <c r="B125" s="11" t="s">
        <v>211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.75">
      <c r="A127" s="14" t="s">
        <v>149</v>
      </c>
      <c r="B127" s="16" t="s">
        <v>114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2.75">
      <c r="A128" s="11"/>
      <c r="B128" s="11" t="s">
        <v>181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2.75">
      <c r="A129" s="11"/>
      <c r="B129" s="11" t="s">
        <v>216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.75">
      <c r="A131" s="14" t="s">
        <v>150</v>
      </c>
      <c r="B131" s="12" t="s">
        <v>151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2.75">
      <c r="A132" s="11"/>
      <c r="B132" s="11" t="s">
        <v>152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2.75">
      <c r="A134" s="14" t="s">
        <v>154</v>
      </c>
      <c r="B134" s="12" t="s">
        <v>153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2.75">
      <c r="A135" s="11"/>
      <c r="B135" s="11" t="s">
        <v>199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2.75">
      <c r="A136" s="14"/>
      <c r="B136" s="11" t="s">
        <v>201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2.75">
      <c r="A137" s="14"/>
      <c r="B137" s="11" t="s">
        <v>200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2.75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2.75">
      <c r="A139" s="1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ht="12.75">
      <c r="A140" s="14"/>
    </row>
    <row r="141" ht="12.75">
      <c r="A141" s="11"/>
    </row>
    <row r="142" ht="12.75">
      <c r="A142" s="11"/>
    </row>
    <row r="143" ht="12.75">
      <c r="A143" s="11"/>
    </row>
    <row r="144" spans="1:13" ht="12.75">
      <c r="A144" s="11"/>
      <c r="B144" s="11"/>
      <c r="C144" s="11"/>
      <c r="D144" s="11"/>
      <c r="E144" s="11"/>
      <c r="F144" s="11"/>
      <c r="G144" s="11"/>
      <c r="H144" s="11"/>
      <c r="I144" s="11"/>
      <c r="J144" s="48"/>
      <c r="K144" s="11"/>
      <c r="L144" s="11"/>
      <c r="M144" s="11"/>
    </row>
    <row r="145" spans="1:13" ht="12.75">
      <c r="A145" s="12" t="s">
        <v>115</v>
      </c>
      <c r="B145" s="45"/>
      <c r="C145" s="45"/>
      <c r="D145" s="12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5:13" ht="12.75"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2.75">
      <c r="A147" s="45"/>
      <c r="B147" s="45"/>
      <c r="C147" s="45"/>
      <c r="D147" s="45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2.75">
      <c r="A148" s="45"/>
      <c r="B148" s="45"/>
      <c r="C148" s="45"/>
      <c r="D148" s="45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2.75">
      <c r="A149" s="12" t="s">
        <v>217</v>
      </c>
      <c r="B149" s="45"/>
      <c r="C149" s="45"/>
      <c r="D149" s="45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2.75">
      <c r="A150" s="58" t="s">
        <v>203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2.75">
      <c r="A152" s="3" t="s">
        <v>218</v>
      </c>
      <c r="B152" s="3"/>
      <c r="C152" s="3"/>
      <c r="D152" s="3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2.75">
      <c r="A153" s="46" t="s">
        <v>202</v>
      </c>
      <c r="B153" s="3"/>
      <c r="C153" s="3"/>
      <c r="D153" s="3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3.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6"/>
      <c r="M159" s="11"/>
    </row>
    <row r="160" spans="1:13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11"/>
    </row>
  </sheetData>
  <printOptions/>
  <pageMargins left="0.51" right="0.28" top="0.67" bottom="0.62" header="0.5" footer="0.5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klseedms</cp:lastModifiedBy>
  <cp:lastPrinted>2001-05-21T00:36:54Z</cp:lastPrinted>
  <dcterms:created xsi:type="dcterms:W3CDTF">2000-01-27T05:15:51Z</dcterms:created>
  <dcterms:modified xsi:type="dcterms:W3CDTF">2001-05-21T00:37:24Z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